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I118" i="1" l="1"/>
  <c r="I121" i="1" s="1"/>
  <c r="H118" i="1"/>
  <c r="C118" i="1" l="1"/>
  <c r="C92" i="1" s="1"/>
  <c r="H121" i="1"/>
  <c r="E128" i="1"/>
  <c r="F128" i="1"/>
  <c r="H128" i="1"/>
  <c r="I128" i="1"/>
  <c r="D128" i="1"/>
  <c r="F120" i="1"/>
  <c r="G120" i="1"/>
  <c r="H120" i="1"/>
  <c r="I120" i="1"/>
  <c r="C129" i="1"/>
  <c r="H50" i="1"/>
  <c r="I50" i="1"/>
  <c r="E50" i="1"/>
  <c r="H82" i="1"/>
  <c r="I82" i="1"/>
  <c r="C60" i="1"/>
  <c r="F52" i="1"/>
  <c r="G52" i="1"/>
  <c r="H52" i="1"/>
  <c r="I52" i="1"/>
  <c r="D52" i="1"/>
  <c r="E53" i="1"/>
  <c r="E49" i="1" s="1"/>
  <c r="F53" i="1"/>
  <c r="F49" i="1" s="1"/>
  <c r="G53" i="1"/>
  <c r="G49" i="1" s="1"/>
  <c r="I49" i="1"/>
  <c r="D53" i="1"/>
  <c r="D126" i="1"/>
  <c r="D123" i="1" s="1"/>
  <c r="D140" i="1"/>
  <c r="D135" i="1" s="1"/>
  <c r="E37" i="1"/>
  <c r="E19" i="1" s="1"/>
  <c r="F37" i="1"/>
  <c r="F19" i="1" s="1"/>
  <c r="G37" i="1"/>
  <c r="G19" i="1" s="1"/>
  <c r="H37" i="1"/>
  <c r="H19" i="1" s="1"/>
  <c r="I37" i="1"/>
  <c r="I19" i="1" s="1"/>
  <c r="D37" i="1"/>
  <c r="D19" i="1" s="1"/>
  <c r="E38" i="1"/>
  <c r="E20" i="1" s="1"/>
  <c r="F38" i="1"/>
  <c r="G38" i="1"/>
  <c r="G20" i="1" s="1"/>
  <c r="H38" i="1"/>
  <c r="H20" i="1" s="1"/>
  <c r="I38" i="1"/>
  <c r="I20" i="1" s="1"/>
  <c r="D38" i="1"/>
  <c r="D20" i="1" s="1"/>
  <c r="C42" i="1"/>
  <c r="C43" i="1"/>
  <c r="E44" i="1"/>
  <c r="E39" i="1" s="1"/>
  <c r="F44" i="1"/>
  <c r="F39" i="1" s="1"/>
  <c r="G44" i="1"/>
  <c r="G39" i="1" s="1"/>
  <c r="H44" i="1"/>
  <c r="H41" i="1" s="1"/>
  <c r="H40" i="1" s="1"/>
  <c r="I44" i="1"/>
  <c r="I39" i="1" s="1"/>
  <c r="D44" i="1"/>
  <c r="D41" i="1" s="1"/>
  <c r="C45" i="1"/>
  <c r="H49" i="1"/>
  <c r="H33" i="1" s="1"/>
  <c r="C54" i="1"/>
  <c r="C57" i="1"/>
  <c r="C58" i="1"/>
  <c r="C59" i="1"/>
  <c r="C68" i="1"/>
  <c r="C69" i="1"/>
  <c r="E72" i="1"/>
  <c r="E66" i="1" s="1"/>
  <c r="F72" i="1"/>
  <c r="F67" i="1" s="1"/>
  <c r="G67" i="1"/>
  <c r="H72" i="1"/>
  <c r="H67" i="1" s="1"/>
  <c r="H66" i="1" s="1"/>
  <c r="I72" i="1"/>
  <c r="I67" i="1" s="1"/>
  <c r="D72" i="1"/>
  <c r="D67" i="1" s="1"/>
  <c r="E70" i="1"/>
  <c r="H73" i="1"/>
  <c r="H70" i="1" s="1"/>
  <c r="I73" i="1"/>
  <c r="I70" i="1" s="1"/>
  <c r="D70" i="1"/>
  <c r="C75" i="1"/>
  <c r="C76" i="1"/>
  <c r="H77" i="1"/>
  <c r="I77" i="1"/>
  <c r="D77" i="1"/>
  <c r="C78" i="1"/>
  <c r="C79" i="1"/>
  <c r="E80" i="1"/>
  <c r="F80" i="1"/>
  <c r="G80" i="1"/>
  <c r="H80" i="1"/>
  <c r="I80" i="1"/>
  <c r="D80" i="1"/>
  <c r="C81" i="1"/>
  <c r="E82" i="1"/>
  <c r="F82" i="1"/>
  <c r="D82" i="1"/>
  <c r="C83" i="1"/>
  <c r="C84" i="1"/>
  <c r="C85" i="1"/>
  <c r="C86" i="1"/>
  <c r="E87" i="1"/>
  <c r="F87" i="1"/>
  <c r="H87" i="1"/>
  <c r="I87" i="1"/>
  <c r="D87" i="1"/>
  <c r="C88" i="1"/>
  <c r="C89" i="1"/>
  <c r="C90" i="1"/>
  <c r="C98" i="1"/>
  <c r="C99" i="1"/>
  <c r="E100" i="1"/>
  <c r="F100" i="1"/>
  <c r="G100" i="1"/>
  <c r="H100" i="1"/>
  <c r="I100" i="1"/>
  <c r="D100" i="1"/>
  <c r="E102" i="1"/>
  <c r="E101" i="1" s="1"/>
  <c r="F102" i="1"/>
  <c r="F101" i="1" s="1"/>
  <c r="G102" i="1"/>
  <c r="G101" i="1" s="1"/>
  <c r="H102" i="1"/>
  <c r="H101" i="1" s="1"/>
  <c r="I102" i="1"/>
  <c r="I101" i="1" s="1"/>
  <c r="D102" i="1"/>
  <c r="D101" i="1" s="1"/>
  <c r="C103" i="1"/>
  <c r="C104" i="1"/>
  <c r="C105" i="1"/>
  <c r="C106" i="1"/>
  <c r="E109" i="1"/>
  <c r="E23" i="1" s="1"/>
  <c r="F109" i="1"/>
  <c r="G109" i="1"/>
  <c r="G23" i="1" s="1"/>
  <c r="H109" i="1"/>
  <c r="I109" i="1"/>
  <c r="I23" i="1" s="1"/>
  <c r="E110" i="1"/>
  <c r="F110" i="1"/>
  <c r="F24" i="1" s="1"/>
  <c r="G110" i="1"/>
  <c r="H110" i="1"/>
  <c r="H24" i="1" s="1"/>
  <c r="I110" i="1"/>
  <c r="D109" i="1"/>
  <c r="D110" i="1"/>
  <c r="E111" i="1"/>
  <c r="E25" i="1" s="1"/>
  <c r="F111" i="1"/>
  <c r="F25" i="1" s="1"/>
  <c r="G111" i="1"/>
  <c r="G25" i="1" s="1"/>
  <c r="H111" i="1"/>
  <c r="H25" i="1" s="1"/>
  <c r="I111" i="1"/>
  <c r="I25" i="1" s="1"/>
  <c r="D111" i="1"/>
  <c r="E112" i="1"/>
  <c r="F112" i="1"/>
  <c r="G112" i="1"/>
  <c r="H112" i="1"/>
  <c r="I112" i="1"/>
  <c r="D112" i="1"/>
  <c r="C113" i="1"/>
  <c r="C114" i="1"/>
  <c r="C115" i="1"/>
  <c r="C116" i="1"/>
  <c r="E126" i="1"/>
  <c r="E123" i="1" s="1"/>
  <c r="F126" i="1"/>
  <c r="F123" i="1" s="1"/>
  <c r="G126" i="1"/>
  <c r="G123" i="1" s="1"/>
  <c r="H126" i="1"/>
  <c r="H123" i="1" s="1"/>
  <c r="I126" i="1"/>
  <c r="C124" i="1"/>
  <c r="C125" i="1"/>
  <c r="C127" i="1"/>
  <c r="C130" i="1"/>
  <c r="C134" i="1"/>
  <c r="D137" i="1"/>
  <c r="D132" i="1" s="1"/>
  <c r="E137" i="1"/>
  <c r="E132" i="1" s="1"/>
  <c r="F137" i="1"/>
  <c r="F132" i="1" s="1"/>
  <c r="G137" i="1"/>
  <c r="G132" i="1" s="1"/>
  <c r="H137" i="1"/>
  <c r="H132" i="1" s="1"/>
  <c r="I137" i="1"/>
  <c r="I132" i="1" s="1"/>
  <c r="D138" i="1"/>
  <c r="E138" i="1"/>
  <c r="E133" i="1" s="1"/>
  <c r="F138" i="1"/>
  <c r="F133" i="1" s="1"/>
  <c r="G138" i="1"/>
  <c r="G133" i="1" s="1"/>
  <c r="H138" i="1"/>
  <c r="H133" i="1" s="1"/>
  <c r="I138" i="1"/>
  <c r="I133" i="1" s="1"/>
  <c r="D139" i="1"/>
  <c r="E139" i="1"/>
  <c r="F139" i="1"/>
  <c r="G139" i="1"/>
  <c r="H139" i="1"/>
  <c r="I139" i="1"/>
  <c r="G140" i="1"/>
  <c r="G135" i="1" s="1"/>
  <c r="G122" i="1" s="1"/>
  <c r="H140" i="1"/>
  <c r="H135" i="1" s="1"/>
  <c r="H122" i="1" s="1"/>
  <c r="I140" i="1"/>
  <c r="I135" i="1" s="1"/>
  <c r="I122" i="1" s="1"/>
  <c r="G141" i="1"/>
  <c r="H141" i="1"/>
  <c r="I141" i="1"/>
  <c r="D141" i="1"/>
  <c r="C142" i="1"/>
  <c r="C137" i="1" s="1"/>
  <c r="C143" i="1"/>
  <c r="C138" i="1" s="1"/>
  <c r="C144" i="1"/>
  <c r="C139" i="1" s="1"/>
  <c r="C145" i="1"/>
  <c r="C140" i="1" s="1"/>
  <c r="E148" i="1"/>
  <c r="F148" i="1"/>
  <c r="D148" i="1"/>
  <c r="F146" i="1"/>
  <c r="H146" i="1"/>
  <c r="I146" i="1"/>
  <c r="D146" i="1"/>
  <c r="C147" i="1"/>
  <c r="C152" i="1"/>
  <c r="I123" i="1" l="1"/>
  <c r="E51" i="1"/>
  <c r="C51" i="1" s="1"/>
  <c r="C61" i="1"/>
  <c r="F21" i="1"/>
  <c r="F33" i="1"/>
  <c r="F28" i="1"/>
  <c r="I95" i="1"/>
  <c r="I66" i="1"/>
  <c r="I48" i="1"/>
  <c r="I32" i="1" s="1"/>
  <c r="D39" i="1"/>
  <c r="D21" i="1" s="1"/>
  <c r="D18" i="1" s="1"/>
  <c r="H95" i="1"/>
  <c r="C111" i="1"/>
  <c r="C110" i="1"/>
  <c r="I21" i="1"/>
  <c r="I18" i="1" s="1"/>
  <c r="H39" i="1"/>
  <c r="I33" i="1"/>
  <c r="G33" i="1"/>
  <c r="E33" i="1"/>
  <c r="E48" i="1"/>
  <c r="H48" i="1"/>
  <c r="H32" i="1" s="1"/>
  <c r="I29" i="1"/>
  <c r="C123" i="1"/>
  <c r="C133" i="1"/>
  <c r="H119" i="1"/>
  <c r="H131" i="1"/>
  <c r="C132" i="1"/>
  <c r="F119" i="1"/>
  <c r="I119" i="1"/>
  <c r="I131" i="1"/>
  <c r="G119" i="1"/>
  <c r="E119" i="1"/>
  <c r="D48" i="1"/>
  <c r="D27" i="1" s="1"/>
  <c r="C67" i="1"/>
  <c r="F48" i="1"/>
  <c r="F32" i="1" s="1"/>
  <c r="G21" i="1"/>
  <c r="G18" i="1" s="1"/>
  <c r="D122" i="1"/>
  <c r="C122" i="1" s="1"/>
  <c r="C135" i="1"/>
  <c r="I94" i="1"/>
  <c r="G94" i="1"/>
  <c r="H93" i="1"/>
  <c r="C101" i="1"/>
  <c r="C19" i="1"/>
  <c r="D40" i="1"/>
  <c r="H28" i="1"/>
  <c r="H94" i="1"/>
  <c r="I41" i="1"/>
  <c r="I40" i="1" s="1"/>
  <c r="G41" i="1"/>
  <c r="G40" i="1" s="1"/>
  <c r="E41" i="1"/>
  <c r="E40" i="1" s="1"/>
  <c r="C38" i="1"/>
  <c r="D36" i="1"/>
  <c r="H36" i="1"/>
  <c r="F36" i="1"/>
  <c r="D24" i="1"/>
  <c r="F94" i="1"/>
  <c r="I71" i="1"/>
  <c r="G71" i="1"/>
  <c r="C64" i="1"/>
  <c r="C109" i="1"/>
  <c r="E21" i="1"/>
  <c r="E18" i="1" s="1"/>
  <c r="C72" i="1"/>
  <c r="C44" i="1"/>
  <c r="F41" i="1"/>
  <c r="F40" i="1" s="1"/>
  <c r="C37" i="1"/>
  <c r="I36" i="1"/>
  <c r="G36" i="1"/>
  <c r="E36" i="1"/>
  <c r="D23" i="1"/>
  <c r="I24" i="1"/>
  <c r="G24" i="1"/>
  <c r="E24" i="1"/>
  <c r="H23" i="1"/>
  <c r="F23" i="1"/>
  <c r="F20" i="1"/>
  <c r="C20" i="1" s="1"/>
  <c r="H71" i="1"/>
  <c r="G48" i="1"/>
  <c r="G32" i="1" s="1"/>
  <c r="I34" i="1"/>
  <c r="C52" i="1"/>
  <c r="I28" i="1"/>
  <c r="G28" i="1"/>
  <c r="I47" i="1"/>
  <c r="C56" i="1"/>
  <c r="C49" i="1"/>
  <c r="C33" i="1" s="1"/>
  <c r="E34" i="1"/>
  <c r="C100" i="1"/>
  <c r="D25" i="1"/>
  <c r="C25" i="1" s="1"/>
  <c r="C120" i="1"/>
  <c r="C94" i="1" s="1"/>
  <c r="C70" i="1"/>
  <c r="I136" i="1"/>
  <c r="G136" i="1"/>
  <c r="I108" i="1"/>
  <c r="G108" i="1"/>
  <c r="E108" i="1"/>
  <c r="D97" i="1"/>
  <c r="H97" i="1"/>
  <c r="F97" i="1"/>
  <c r="C87" i="1"/>
  <c r="C82" i="1"/>
  <c r="D108" i="1"/>
  <c r="H108" i="1"/>
  <c r="F108" i="1"/>
  <c r="C102" i="1"/>
  <c r="I97" i="1"/>
  <c r="G97" i="1"/>
  <c r="E97" i="1"/>
  <c r="C80" i="1"/>
  <c r="C77" i="1"/>
  <c r="C74" i="1"/>
  <c r="C73" i="1"/>
  <c r="C128" i="1"/>
  <c r="H136" i="1"/>
  <c r="D136" i="1"/>
  <c r="C126" i="1"/>
  <c r="C112" i="1"/>
  <c r="C146" i="1"/>
  <c r="C141" i="1"/>
  <c r="H27" i="1" l="1"/>
  <c r="H15" i="1" s="1"/>
  <c r="D32" i="1"/>
  <c r="H47" i="1"/>
  <c r="F27" i="1"/>
  <c r="H92" i="1"/>
  <c r="I16" i="1"/>
  <c r="I17" i="1"/>
  <c r="H16" i="1"/>
  <c r="C136" i="1"/>
  <c r="E27" i="1"/>
  <c r="E15" i="1" s="1"/>
  <c r="E32" i="1"/>
  <c r="E31" i="1" s="1"/>
  <c r="C121" i="1"/>
  <c r="C95" i="1" s="1"/>
  <c r="E93" i="1"/>
  <c r="E92" i="1" s="1"/>
  <c r="G93" i="1"/>
  <c r="I93" i="1"/>
  <c r="I92" i="1" s="1"/>
  <c r="C131" i="1"/>
  <c r="H21" i="1"/>
  <c r="H34" i="1"/>
  <c r="H31" i="1" s="1"/>
  <c r="C48" i="1"/>
  <c r="F15" i="1"/>
  <c r="D22" i="1"/>
  <c r="C22" i="1" s="1"/>
  <c r="I27" i="1"/>
  <c r="I15" i="1" s="1"/>
  <c r="C39" i="1"/>
  <c r="F93" i="1"/>
  <c r="C119" i="1"/>
  <c r="C93" i="1" s="1"/>
  <c r="H29" i="1"/>
  <c r="H26" i="1" s="1"/>
  <c r="G31" i="1"/>
  <c r="G16" i="1"/>
  <c r="C23" i="1"/>
  <c r="D15" i="1"/>
  <c r="C50" i="1"/>
  <c r="C71" i="1"/>
  <c r="I31" i="1"/>
  <c r="F18" i="1"/>
  <c r="G27" i="1"/>
  <c r="G15" i="1" s="1"/>
  <c r="C24" i="1"/>
  <c r="C40" i="1"/>
  <c r="C36" i="1"/>
  <c r="F16" i="1"/>
  <c r="C41" i="1"/>
  <c r="C66" i="1"/>
  <c r="E47" i="1"/>
  <c r="C28" i="1"/>
  <c r="C108" i="1"/>
  <c r="C97" i="1"/>
  <c r="C34" i="1" l="1"/>
  <c r="I14" i="1"/>
  <c r="I26" i="1"/>
  <c r="C32" i="1"/>
  <c r="C31" i="1" s="1"/>
  <c r="C27" i="1"/>
  <c r="H18" i="1"/>
  <c r="C18" i="1" s="1"/>
  <c r="H17" i="1"/>
  <c r="H14" i="1" s="1"/>
  <c r="C21" i="1"/>
  <c r="C15" i="1"/>
  <c r="C47" i="1"/>
  <c r="C29" i="1"/>
  <c r="E14" i="1"/>
  <c r="C16" i="1"/>
  <c r="C17" i="1" l="1"/>
  <c r="C14" i="1"/>
</calcChain>
</file>

<file path=xl/sharedStrings.xml><?xml version="1.0" encoding="utf-8"?>
<sst xmlns="http://schemas.openxmlformats.org/spreadsheetml/2006/main" count="282" uniqueCount="90">
  <si>
    <t xml:space="preserve">Приложение № 2 </t>
  </si>
  <si>
    <t xml:space="preserve">к муниципальной программе </t>
  </si>
  <si>
    <t>«Развитие культуры Тугулымского</t>
  </si>
  <si>
    <t>ПЛАН МЕРОПРИЯТИЙ</t>
  </si>
  <si>
    <t>№ строки</t>
  </si>
  <si>
    <t>Наименование мероприятий/ источник расходов на финансирование</t>
  </si>
  <si>
    <t>Объем расходов на выполнение мероприятий за счет всех источников ресурсного обеспечения (тыс. рублей)</t>
  </si>
  <si>
    <t>всего</t>
  </si>
  <si>
    <t>2024 год</t>
  </si>
  <si>
    <t>2025 год</t>
  </si>
  <si>
    <t>2026 год</t>
  </si>
  <si>
    <t>2027 год</t>
  </si>
  <si>
    <t>2028 год</t>
  </si>
  <si>
    <t>2029 год</t>
  </si>
  <si>
    <t>1</t>
  </si>
  <si>
    <t>2</t>
  </si>
  <si>
    <t>3</t>
  </si>
  <si>
    <t>Номер строки целевых показателей, на достижение которых направлены мероприятия</t>
  </si>
  <si>
    <t>x</t>
  </si>
  <si>
    <t>федеральный бюджет</t>
  </si>
  <si>
    <t>областной бюджет</t>
  </si>
  <si>
    <t xml:space="preserve">местный бюджет           </t>
  </si>
  <si>
    <r>
      <t xml:space="preserve">Капитальные вложения, </t>
    </r>
    <r>
      <rPr>
        <sz val="12"/>
        <color theme="1"/>
        <rFont val="Times New Roman"/>
        <family val="1"/>
        <charset val="204"/>
      </rPr>
      <t>в том числе</t>
    </r>
    <r>
      <rPr>
        <b/>
        <sz val="12"/>
        <color theme="1"/>
        <rFont val="Times New Roman"/>
        <family val="1"/>
        <charset val="204"/>
      </rPr>
      <t xml:space="preserve">     </t>
    </r>
  </si>
  <si>
    <t>х</t>
  </si>
  <si>
    <r>
      <t xml:space="preserve">ВСЕГО ПО МУНИЦИПАЛЬНОЙ ПРОГРАММЕ, </t>
    </r>
    <r>
      <rPr>
        <sz val="11"/>
        <color theme="1"/>
        <rFont val="Times New Roman"/>
        <family val="1"/>
        <charset val="204"/>
      </rPr>
      <t>в том числе</t>
    </r>
  </si>
  <si>
    <r>
      <t xml:space="preserve">Прочие нужды, </t>
    </r>
    <r>
      <rPr>
        <sz val="12"/>
        <color theme="1"/>
        <rFont val="Times New Roman"/>
        <family val="1"/>
        <charset val="204"/>
      </rPr>
      <t>в том числе</t>
    </r>
    <r>
      <rPr>
        <b/>
        <sz val="12"/>
        <color theme="1"/>
        <rFont val="Times New Roman"/>
        <family val="1"/>
        <charset val="204"/>
      </rPr>
      <t xml:space="preserve">             </t>
    </r>
  </si>
  <si>
    <r>
      <t xml:space="preserve">Научно-исследовательские и опытно-конструкторские работы, </t>
    </r>
    <r>
      <rPr>
        <sz val="12"/>
        <color theme="1"/>
        <rFont val="Times New Roman"/>
        <family val="1"/>
        <charset val="204"/>
      </rPr>
      <t>в том числе</t>
    </r>
  </si>
  <si>
    <r>
      <t xml:space="preserve">ВСЕГО ПО ПОДПРОГРАММЕ, </t>
    </r>
    <r>
      <rPr>
        <sz val="12"/>
        <color theme="1"/>
        <rFont val="Times New Roman"/>
        <family val="1"/>
        <charset val="204"/>
      </rPr>
      <t xml:space="preserve">в том числе </t>
    </r>
  </si>
  <si>
    <t>1. Капитальные вложения</t>
  </si>
  <si>
    <t xml:space="preserve">местный бюджет  </t>
  </si>
  <si>
    <t>6,12,18</t>
  </si>
  <si>
    <t>X</t>
  </si>
  <si>
    <t>местный бюджет</t>
  </si>
  <si>
    <r>
      <t>Всего по направлению "Капитальные вложения",</t>
    </r>
    <r>
      <rPr>
        <sz val="12"/>
        <color theme="1"/>
        <rFont val="Times New Roman"/>
        <family val="1"/>
        <charset val="204"/>
      </rPr>
      <t xml:space="preserve"> в том числе:</t>
    </r>
  </si>
  <si>
    <r>
      <rPr>
        <sz val="7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1.1.  Строительство Луговской поселковой библиотеки, в том числе</t>
    </r>
  </si>
  <si>
    <t>местный бюджет, в том числе:</t>
  </si>
  <si>
    <t>местный бюджет (софинансирование)</t>
  </si>
  <si>
    <r>
      <t xml:space="preserve">Мероприятие 1.   </t>
    </r>
    <r>
      <rPr>
        <sz val="12"/>
        <color theme="1"/>
        <rFont val="Times New Roman"/>
        <family val="1"/>
        <charset val="204"/>
      </rPr>
      <t>Строительство объектов социальной инфраструктуры для библиотечного обслуживания населения, всего, из них:</t>
    </r>
  </si>
  <si>
    <t>2. Прочие нужды</t>
  </si>
  <si>
    <t>7,8,11,12</t>
  </si>
  <si>
    <t xml:space="preserve">местный бюджет, в том числе          </t>
  </si>
  <si>
    <t xml:space="preserve">2.1. На модернизацию библиотек в части комплектования книжных фондов всего, из них: </t>
  </si>
  <si>
    <t>2.2. На информатизацию муниципальных библиотек, приобретение компьютерного оборудования и лицензионного программного обеспечения, подключение муниципальных библиотек к информационно-телекоммуникационной сети «Интернет» и развитие системы библиотечного дела с учетом задачи расширения информационных технологий и оцифровки всего, из них:</t>
  </si>
  <si>
    <t>4,5,8,9,12, 14,15,16,18</t>
  </si>
  <si>
    <t>4,5,8,9,14,15,16,18</t>
  </si>
  <si>
    <t xml:space="preserve">местный бюджет (софинансирование)          </t>
  </si>
  <si>
    <t>4,5,8,12,18</t>
  </si>
  <si>
    <t>14,15,16,18</t>
  </si>
  <si>
    <t xml:space="preserve">местный бюджет (софинансирование)  </t>
  </si>
  <si>
    <t>4,5,8,9,18</t>
  </si>
  <si>
    <t xml:space="preserve">местный бюджет, в том числе                   </t>
  </si>
  <si>
    <t>4,7,12,18</t>
  </si>
  <si>
    <r>
      <t xml:space="preserve">Всего по направлению "Прочие нужды", </t>
    </r>
    <r>
      <rPr>
        <sz val="12"/>
        <color theme="1"/>
        <rFont val="Times New Roman"/>
        <family val="1"/>
        <charset val="204"/>
      </rPr>
      <t xml:space="preserve">в том числе: </t>
    </r>
  </si>
  <si>
    <r>
      <t xml:space="preserve">Мероприятие 4. </t>
    </r>
    <r>
      <rPr>
        <sz val="12"/>
        <color theme="1"/>
        <rFont val="Times New Roman"/>
        <family val="1"/>
        <charset val="204"/>
      </rPr>
      <t xml:space="preserve">Проведение ремонтных работ в зданиях и помещениях, в которых размещаются муниципальные учреждения культуры, приведение в соответствие с требованиями норм пожарной безопасности и санитарного благополучия, всего, из них:  </t>
    </r>
  </si>
  <si>
    <t>ПОДПРОГРАММА 2.  «Организация деятельности учреждений культурно-досуговой сферы»</t>
  </si>
  <si>
    <r>
      <t>ВСЕГО ПО ПОДПРОГРАММЕ,</t>
    </r>
    <r>
      <rPr>
        <sz val="12"/>
        <color theme="1"/>
        <rFont val="Times New Roman"/>
        <family val="1"/>
        <charset val="204"/>
      </rPr>
      <t xml:space="preserve"> в том числе </t>
    </r>
  </si>
  <si>
    <t>22,35,40</t>
  </si>
  <si>
    <t>7.1.Строительство Верховинского СДК, в том числе:</t>
  </si>
  <si>
    <r>
      <t xml:space="preserve">Мероприятие 7. </t>
    </r>
    <r>
      <rPr>
        <sz val="12"/>
        <color theme="1"/>
        <rFont val="Times New Roman"/>
        <family val="1"/>
        <charset val="204"/>
      </rPr>
      <t>Строительство объектов социальной инфраструктуры культурно - досуговой сферы, всего, из них:</t>
    </r>
  </si>
  <si>
    <t>2. Научно-исследовательские и опытно-конструкторские работы</t>
  </si>
  <si>
    <r>
      <t xml:space="preserve">Мероприятие 8. </t>
    </r>
    <r>
      <rPr>
        <sz val="12"/>
        <color theme="1"/>
        <rFont val="Times New Roman"/>
        <family val="1"/>
        <charset val="204"/>
      </rPr>
      <t>Разработка проектно-сметной документации для строительства учреждений культуры, в том числе</t>
    </r>
  </si>
  <si>
    <t>3. Прочие нужды</t>
  </si>
  <si>
    <t xml:space="preserve">местный бюджет, в том числе:                        </t>
  </si>
  <si>
    <r>
      <t>Мероприятие 11.</t>
    </r>
    <r>
      <rPr>
        <sz val="12"/>
        <color theme="1"/>
        <rFont val="Times New Roman"/>
        <family val="1"/>
        <charset val="204"/>
      </rPr>
      <t xml:space="preserve"> Обеспечение деятельности МБУК "ЦСДК", всего, из них</t>
    </r>
  </si>
  <si>
    <t>24,25,31,32,33, 36,37,38,40</t>
  </si>
  <si>
    <t xml:space="preserve">местный бюджет </t>
  </si>
  <si>
    <t>11.1. На государственную поддержку лучших сельских учреждений культуры и лучших работников сельских учреждений культуры МБУК "ЦСДК" Свердловской области всего, в том числе, из них:</t>
  </si>
  <si>
    <t>11.1.1. На государственную поддержку лучших работников сельских учреждений культуры МБУК "ЦСДК" Свердловской области всего, в том числе из них:</t>
  </si>
  <si>
    <t>22,23,26</t>
  </si>
  <si>
    <t>22,23,26,38</t>
  </si>
  <si>
    <r>
      <t xml:space="preserve">Мероприятие 12. </t>
    </r>
    <r>
      <rPr>
        <sz val="12"/>
        <color theme="1"/>
        <rFont val="Times New Roman"/>
        <family val="1"/>
        <charset val="204"/>
      </rPr>
      <t>Обеспечение мероприятий по укреплению и развитию материально - технической базы учреждений культуры МБУК "ЦСДК", всего, из них</t>
    </r>
  </si>
  <si>
    <r>
      <t xml:space="preserve">Мероприятие 10. </t>
    </r>
    <r>
      <rPr>
        <sz val="12"/>
        <color theme="1"/>
        <rFont val="Times New Roman"/>
        <family val="1"/>
        <charset val="204"/>
      </rPr>
      <t>Проведение ремонтных работ в зданиях и помещениях, в которых размещаются учреждения культуры МБУК "ЦСДК", приведение в соответствие с требованиями норм пожарной безопасности и санитарного благополучия, всего из них:</t>
    </r>
  </si>
  <si>
    <r>
      <t>Всего по направлению «Научно-исследовательские и опытно-конструкторские работы»,</t>
    </r>
    <r>
      <rPr>
        <sz val="12"/>
        <color theme="1"/>
        <rFont val="Times New Roman"/>
        <family val="1"/>
        <charset val="204"/>
      </rPr>
      <t xml:space="preserve"> в том числе:</t>
    </r>
    <r>
      <rPr>
        <b/>
        <sz val="12"/>
        <color theme="1"/>
        <rFont val="Times New Roman"/>
        <family val="1"/>
        <charset val="204"/>
      </rPr>
      <t xml:space="preserve">  </t>
    </r>
  </si>
  <si>
    <t>2.3 Подписка на издания</t>
  </si>
  <si>
    <t>187,008,4</t>
  </si>
  <si>
    <r>
      <t xml:space="preserve">Мероприятие 13. </t>
    </r>
    <r>
      <rPr>
        <sz val="12"/>
        <color theme="1"/>
        <rFont val="Times New Roman"/>
        <family val="1"/>
        <charset val="204"/>
      </rPr>
      <t>Мероприятия в сфере культуры и искусства, в том числе реализация культурно-массовых мероприятий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>МБУК "ЦСДК", всего из них:</t>
    </r>
  </si>
  <si>
    <r>
      <rPr>
        <b/>
        <sz val="12"/>
        <color theme="1"/>
        <rFont val="Times New Roman"/>
        <family val="1"/>
        <charset val="204"/>
      </rPr>
      <t>Мероприятие 14.</t>
    </r>
    <r>
      <rPr>
        <sz val="12"/>
        <color theme="1"/>
        <rFont val="Times New Roman"/>
        <family val="1"/>
        <charset val="204"/>
      </rPr>
      <t xml:space="preserve"> Проведение обменных выставок с ведущими федеральными музеями, государственными и муниципальными музеями Свердловской области в 2025 году.</t>
    </r>
  </si>
  <si>
    <t xml:space="preserve">Тугулымского муниципального округа </t>
  </si>
  <si>
    <t>по выполнению муниципальной программы Тугулымского муниципального округа</t>
  </si>
  <si>
    <t>«Развитие культуры Тугулымского муниципального округа до 2029 года»</t>
  </si>
  <si>
    <t>ПОДПРОГРАММА 1.  «Развитие библиотечной деятельности  Тугулымского муниципального округа»</t>
  </si>
  <si>
    <r>
      <t xml:space="preserve">Мероприятие 2. </t>
    </r>
    <r>
      <rPr>
        <sz val="12"/>
        <color theme="1"/>
        <rFont val="Times New Roman"/>
        <family val="1"/>
        <charset val="204"/>
      </rPr>
      <t>Информатизация библиотек МБУК "ЦБС ТМО", в том числе на модернизацию библиотек в части комплектования книжных фондов, приобретение компьютерного оборудования и лицензионного программного обеспечения, подключение муниципальных библиотек к сети "Интернет" и развитие системы библиотечного дела с учетом задачи расширения информационных технологий и оцифровки ( на условиях софинансирования) всего, из них:</t>
    </r>
  </si>
  <si>
    <r>
      <t xml:space="preserve">Мероприятие 3. </t>
    </r>
    <r>
      <rPr>
        <sz val="12"/>
        <color theme="1"/>
        <rFont val="Times New Roman"/>
        <family val="1"/>
        <charset val="204"/>
      </rPr>
      <t>Обеспечение деятельности МБУК «ЦБС ТМО», всего, из них:</t>
    </r>
  </si>
  <si>
    <t xml:space="preserve">3.1. На государственную поддержку лучших сельских учреждений культуры и лучших работников сельских учреждений культуры МБУК «ЦБС ТМО» всего, в том числе , из них: </t>
  </si>
  <si>
    <t>3.1.1. На государственную поддержку лучших сельских учреждений культуры МБУК «ЦБС ТМО» Свердловской области всего, в том числе из них:</t>
  </si>
  <si>
    <t>3.1.2. На государственную поддержку лучших работников сельских учреждений культуры МБУК «ЦБС ТМО» Свердловской области всего, в том числе из них:</t>
  </si>
  <si>
    <r>
      <t xml:space="preserve">Мероприятие 5. </t>
    </r>
    <r>
      <rPr>
        <sz val="12"/>
        <color theme="1"/>
        <rFont val="Times New Roman"/>
        <family val="1"/>
        <charset val="204"/>
      </rPr>
      <t xml:space="preserve">Создание модельных библиотек МБУК "ЦБС ТМО", в рамках регионального проекта «Обеспечение качества нового уровня развития инфраструктуры» («Культурная среда» (на условиях софинансирования), всего, из них:  </t>
    </r>
    <r>
      <rPr>
        <b/>
        <sz val="12"/>
        <color theme="1"/>
        <rFont val="Times New Roman"/>
        <family val="1"/>
        <charset val="204"/>
      </rPr>
      <t xml:space="preserve"> </t>
    </r>
  </si>
  <si>
    <r>
      <t xml:space="preserve">Мероприятие 6. </t>
    </r>
    <r>
      <rPr>
        <sz val="12"/>
        <color theme="1"/>
        <rFont val="Times New Roman"/>
        <family val="1"/>
        <charset val="204"/>
      </rPr>
      <t>Модернизация и укрепление материально - технической базы библиотек МБУК «ЦБС ТМО», всего, из них:</t>
    </r>
  </si>
  <si>
    <r>
      <t>Мероприятие 9.</t>
    </r>
    <r>
      <rPr>
        <sz val="12"/>
        <color theme="1"/>
        <rFont val="Times New Roman"/>
        <family val="1"/>
        <charset val="204"/>
      </rPr>
      <t xml:space="preserve"> Обеспечение учреждений культуры специализированным автотранспортом для обслуживания населения, в том числе сельского населения Тугулымского муниципального округа всего, в том числе из них:</t>
    </r>
  </si>
  <si>
    <t xml:space="preserve"> муниципального округа до 2029 года»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</si>
</sst>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1" fillId="0" borderId="3" xfId="0" applyFont="1" applyBorder="1" applyAlignment="1">
      <alignment horizontal="left" vertical="top" wrapText="1" indent="1"/>
    </xf>
    <xf numFmtId="0" fontId="1" fillId="0" borderId="7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2" fillId="0" borderId="7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horizontal="justify" vertical="top" wrapText="1"/>
    </xf>
    <xf numFmtId="0" fontId="6" fillId="0" borderId="2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" fillId="0" borderId="7" xfId="0" applyFont="1" applyBorder="1" applyAlignment="1">
      <alignment horizontal="justify" vertical="top" wrapText="1"/>
    </xf>
    <xf numFmtId="0" fontId="1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top" wrapText="1"/>
    </xf>
    <xf numFmtId="0" fontId="8" fillId="0" borderId="7" xfId="0" applyFont="1" applyBorder="1" applyAlignment="1">
      <alignment vertical="top" wrapText="1"/>
    </xf>
    <xf numFmtId="0" fontId="1" fillId="0" borderId="0" xfId="0" applyFont="1"/>
    <xf numFmtId="0" fontId="6" fillId="0" borderId="7" xfId="0" applyFont="1" applyBorder="1" applyAlignment="1">
      <alignment vertical="center" wrapText="1"/>
    </xf>
    <xf numFmtId="0" fontId="0" fillId="2" borderId="0" xfId="0" applyFill="1"/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7" xfId="0" applyFont="1" applyFill="1" applyBorder="1" applyAlignment="1">
      <alignment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7"/>
  <sheetViews>
    <sheetView tabSelected="1" zoomScaleNormal="100" workbookViewId="0">
      <pane xSplit="9" ySplit="12" topLeftCell="J148" activePane="bottomRight" state="frozen"/>
      <selection pane="topRight" activeCell="J1" sqref="J1"/>
      <selection pane="bottomLeft" activeCell="A13" sqref="A13"/>
      <selection pane="bottomRight" activeCell="H156" sqref="H156"/>
    </sheetView>
  </sheetViews>
  <sheetFormatPr defaultRowHeight="15" x14ac:dyDescent="0.25"/>
  <cols>
    <col min="2" max="2" width="42.28515625" customWidth="1"/>
    <col min="3" max="3" width="12.85546875" customWidth="1"/>
    <col min="4" max="4" width="13.140625" customWidth="1"/>
    <col min="5" max="5" width="12.5703125" customWidth="1"/>
    <col min="6" max="7" width="11.5703125" customWidth="1"/>
    <col min="8" max="8" width="12.140625" customWidth="1"/>
    <col min="9" max="9" width="10.5703125" customWidth="1"/>
    <col min="10" max="10" width="14.42578125" customWidth="1"/>
  </cols>
  <sheetData>
    <row r="1" spans="1:10" ht="15.75" x14ac:dyDescent="0.25">
      <c r="J1" s="1" t="s">
        <v>0</v>
      </c>
    </row>
    <row r="2" spans="1:10" ht="15.75" x14ac:dyDescent="0.25">
      <c r="J2" s="1" t="s">
        <v>1</v>
      </c>
    </row>
    <row r="3" spans="1:10" ht="15.75" x14ac:dyDescent="0.25">
      <c r="J3" s="1" t="s">
        <v>77</v>
      </c>
    </row>
    <row r="4" spans="1:10" ht="15.75" x14ac:dyDescent="0.25">
      <c r="J4" s="1" t="s">
        <v>2</v>
      </c>
    </row>
    <row r="5" spans="1:10" ht="15.75" x14ac:dyDescent="0.25">
      <c r="J5" s="1" t="s">
        <v>89</v>
      </c>
    </row>
    <row r="7" spans="1:10" ht="15.75" x14ac:dyDescent="0.25">
      <c r="E7" s="2" t="s">
        <v>3</v>
      </c>
    </row>
    <row r="8" spans="1:10" ht="15.75" x14ac:dyDescent="0.25">
      <c r="E8" s="2" t="s">
        <v>78</v>
      </c>
    </row>
    <row r="9" spans="1:10" ht="15.75" x14ac:dyDescent="0.25">
      <c r="E9" s="2" t="s">
        <v>79</v>
      </c>
    </row>
    <row r="10" spans="1:10" ht="15.75" thickBot="1" x14ac:dyDescent="0.3"/>
    <row r="11" spans="1:10" x14ac:dyDescent="0.25">
      <c r="A11" s="43" t="s">
        <v>4</v>
      </c>
      <c r="B11" s="43" t="s">
        <v>5</v>
      </c>
      <c r="C11" s="45" t="s">
        <v>6</v>
      </c>
      <c r="D11" s="46"/>
      <c r="E11" s="46"/>
      <c r="F11" s="46"/>
      <c r="G11" s="46"/>
      <c r="H11" s="46"/>
      <c r="I11" s="47"/>
      <c r="J11" s="48" t="s">
        <v>17</v>
      </c>
    </row>
    <row r="12" spans="1:10" ht="76.5" customHeight="1" thickBot="1" x14ac:dyDescent="0.3">
      <c r="A12" s="44"/>
      <c r="B12" s="44"/>
      <c r="C12" s="3" t="s">
        <v>7</v>
      </c>
      <c r="D12" s="4" t="s">
        <v>8</v>
      </c>
      <c r="E12" s="4" t="s">
        <v>9</v>
      </c>
      <c r="F12" s="4" t="s">
        <v>10</v>
      </c>
      <c r="G12" s="4" t="s">
        <v>11</v>
      </c>
      <c r="H12" s="4" t="s">
        <v>12</v>
      </c>
      <c r="I12" s="4" t="s">
        <v>13</v>
      </c>
      <c r="J12" s="49"/>
    </row>
    <row r="13" spans="1:10" ht="15.75" thickBot="1" x14ac:dyDescent="0.3">
      <c r="A13" s="5" t="s">
        <v>14</v>
      </c>
      <c r="B13" s="6" t="s">
        <v>15</v>
      </c>
      <c r="C13" s="6" t="s">
        <v>16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0" ht="30" thickBot="1" x14ac:dyDescent="0.3">
      <c r="A14" s="17">
        <v>1</v>
      </c>
      <c r="B14" s="28" t="s">
        <v>24</v>
      </c>
      <c r="C14" s="19">
        <f t="shared" ref="C14:C25" si="0">SUM(D14:I14)</f>
        <v>1065148.1000000001</v>
      </c>
      <c r="D14" s="28">
        <v>159188.6</v>
      </c>
      <c r="E14" s="28">
        <f t="shared" ref="E14:I14" si="1">SUM(E15:E17)</f>
        <v>187008.4</v>
      </c>
      <c r="F14" s="28">
        <v>201911.1</v>
      </c>
      <c r="G14" s="28">
        <v>212605.5</v>
      </c>
      <c r="H14" s="28">
        <f t="shared" si="1"/>
        <v>149264</v>
      </c>
      <c r="I14" s="28">
        <f t="shared" si="1"/>
        <v>155170.5</v>
      </c>
      <c r="J14" s="20" t="s">
        <v>18</v>
      </c>
    </row>
    <row r="15" spans="1:10" ht="16.5" thickBot="1" x14ac:dyDescent="0.3">
      <c r="A15" s="7">
        <v>2</v>
      </c>
      <c r="B15" s="8" t="s">
        <v>19</v>
      </c>
      <c r="C15" s="9">
        <f t="shared" si="0"/>
        <v>5840.3</v>
      </c>
      <c r="D15" s="9">
        <f>D19+D23+D27</f>
        <v>5530.3</v>
      </c>
      <c r="E15" s="9">
        <f t="shared" ref="E15:I16" si="2">E19+E23+E27</f>
        <v>310</v>
      </c>
      <c r="F15" s="9">
        <f t="shared" si="2"/>
        <v>0</v>
      </c>
      <c r="G15" s="9">
        <f t="shared" si="2"/>
        <v>0</v>
      </c>
      <c r="H15" s="9">
        <f t="shared" si="2"/>
        <v>0</v>
      </c>
      <c r="I15" s="9">
        <f t="shared" si="2"/>
        <v>0</v>
      </c>
      <c r="J15" s="10" t="s">
        <v>18</v>
      </c>
    </row>
    <row r="16" spans="1:10" ht="16.5" customHeight="1" thickBot="1" x14ac:dyDescent="0.3">
      <c r="A16" s="17">
        <v>3</v>
      </c>
      <c r="B16" s="8" t="s">
        <v>20</v>
      </c>
      <c r="C16" s="9">
        <f t="shared" si="0"/>
        <v>18595.8</v>
      </c>
      <c r="D16" s="9">
        <v>18195.8</v>
      </c>
      <c r="E16" s="9">
        <v>400</v>
      </c>
      <c r="F16" s="9">
        <f t="shared" si="2"/>
        <v>0</v>
      </c>
      <c r="G16" s="9">
        <f t="shared" si="2"/>
        <v>0</v>
      </c>
      <c r="H16" s="9">
        <f t="shared" si="2"/>
        <v>0</v>
      </c>
      <c r="I16" s="9">
        <f t="shared" si="2"/>
        <v>0</v>
      </c>
      <c r="J16" s="10" t="s">
        <v>18</v>
      </c>
    </row>
    <row r="17" spans="1:10" ht="20.25" customHeight="1" thickBot="1" x14ac:dyDescent="0.3">
      <c r="A17" s="7">
        <v>4</v>
      </c>
      <c r="B17" s="8" t="s">
        <v>21</v>
      </c>
      <c r="C17" s="9">
        <f t="shared" si="0"/>
        <v>1040712</v>
      </c>
      <c r="D17" s="9">
        <v>135462.5</v>
      </c>
      <c r="E17" s="9">
        <v>186298.4</v>
      </c>
      <c r="F17" s="9">
        <v>201911.1</v>
      </c>
      <c r="G17" s="9">
        <v>212605.5</v>
      </c>
      <c r="H17" s="9">
        <f t="shared" ref="H17:I17" si="3">H21+H25+H29</f>
        <v>149264</v>
      </c>
      <c r="I17" s="9">
        <f t="shared" si="3"/>
        <v>155170.5</v>
      </c>
      <c r="J17" s="10" t="s">
        <v>18</v>
      </c>
    </row>
    <row r="18" spans="1:10" ht="22.5" customHeight="1" thickBot="1" x14ac:dyDescent="0.3">
      <c r="A18" s="17">
        <v>5</v>
      </c>
      <c r="B18" s="11" t="s">
        <v>22</v>
      </c>
      <c r="C18" s="9">
        <f t="shared" si="0"/>
        <v>120</v>
      </c>
      <c r="D18" s="9">
        <f>SUM(D19:D21)</f>
        <v>120</v>
      </c>
      <c r="E18" s="9">
        <f t="shared" ref="E18:I18" si="4">SUM(E19:E21)</f>
        <v>0</v>
      </c>
      <c r="F18" s="9">
        <f t="shared" si="4"/>
        <v>0</v>
      </c>
      <c r="G18" s="9">
        <f t="shared" si="4"/>
        <v>0</v>
      </c>
      <c r="H18" s="9">
        <f t="shared" si="4"/>
        <v>0</v>
      </c>
      <c r="I18" s="9">
        <f t="shared" si="4"/>
        <v>0</v>
      </c>
      <c r="J18" s="10" t="s">
        <v>18</v>
      </c>
    </row>
    <row r="19" spans="1:10" ht="18" customHeight="1" thickBot="1" x14ac:dyDescent="0.3">
      <c r="A19" s="7">
        <v>6</v>
      </c>
      <c r="B19" s="8" t="s">
        <v>19</v>
      </c>
      <c r="C19" s="9">
        <f t="shared" si="0"/>
        <v>0</v>
      </c>
      <c r="D19" s="9">
        <f t="shared" ref="D19:I21" si="5">D37+D98</f>
        <v>0</v>
      </c>
      <c r="E19" s="9">
        <f t="shared" si="5"/>
        <v>0</v>
      </c>
      <c r="F19" s="9">
        <f t="shared" si="5"/>
        <v>0</v>
      </c>
      <c r="G19" s="9">
        <f t="shared" si="5"/>
        <v>0</v>
      </c>
      <c r="H19" s="9">
        <f t="shared" si="5"/>
        <v>0</v>
      </c>
      <c r="I19" s="9">
        <f t="shared" si="5"/>
        <v>0</v>
      </c>
      <c r="J19" s="10" t="s">
        <v>23</v>
      </c>
    </row>
    <row r="20" spans="1:10" ht="21" customHeight="1" thickBot="1" x14ac:dyDescent="0.3">
      <c r="A20" s="17">
        <v>7</v>
      </c>
      <c r="B20" s="8" t="s">
        <v>20</v>
      </c>
      <c r="C20" s="9">
        <f t="shared" si="0"/>
        <v>0</v>
      </c>
      <c r="D20" s="9">
        <f t="shared" si="5"/>
        <v>0</v>
      </c>
      <c r="E20" s="9">
        <f t="shared" si="5"/>
        <v>0</v>
      </c>
      <c r="F20" s="9">
        <f t="shared" si="5"/>
        <v>0</v>
      </c>
      <c r="G20" s="9">
        <f t="shared" si="5"/>
        <v>0</v>
      </c>
      <c r="H20" s="9">
        <f t="shared" si="5"/>
        <v>0</v>
      </c>
      <c r="I20" s="9">
        <f t="shared" si="5"/>
        <v>0</v>
      </c>
      <c r="J20" s="10" t="s">
        <v>23</v>
      </c>
    </row>
    <row r="21" spans="1:10" ht="19.5" customHeight="1" thickBot="1" x14ac:dyDescent="0.3">
      <c r="A21" s="7">
        <v>8</v>
      </c>
      <c r="B21" s="8" t="s">
        <v>21</v>
      </c>
      <c r="C21" s="9">
        <f t="shared" si="0"/>
        <v>120</v>
      </c>
      <c r="D21" s="9">
        <f t="shared" si="5"/>
        <v>120</v>
      </c>
      <c r="E21" s="9">
        <f t="shared" si="5"/>
        <v>0</v>
      </c>
      <c r="F21" s="9">
        <f t="shared" si="5"/>
        <v>0</v>
      </c>
      <c r="G21" s="9">
        <f t="shared" si="5"/>
        <v>0</v>
      </c>
      <c r="H21" s="9">
        <f t="shared" si="5"/>
        <v>0</v>
      </c>
      <c r="I21" s="9">
        <f t="shared" si="5"/>
        <v>0</v>
      </c>
      <c r="J21" s="10" t="s">
        <v>18</v>
      </c>
    </row>
    <row r="22" spans="1:10" ht="32.25" thickBot="1" x14ac:dyDescent="0.3">
      <c r="A22" s="17">
        <v>9</v>
      </c>
      <c r="B22" s="13" t="s">
        <v>26</v>
      </c>
      <c r="C22" s="19">
        <f t="shared" si="0"/>
        <v>0</v>
      </c>
      <c r="D22" s="19">
        <f>SUM(D23:D25)</f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2" t="s">
        <v>18</v>
      </c>
    </row>
    <row r="23" spans="1:10" ht="16.5" thickBot="1" x14ac:dyDescent="0.3">
      <c r="A23" s="7">
        <v>10</v>
      </c>
      <c r="B23" s="18" t="s">
        <v>19</v>
      </c>
      <c r="C23" s="9">
        <f t="shared" si="0"/>
        <v>0</v>
      </c>
      <c r="D23" s="9">
        <f t="shared" ref="D23:I24" si="6">D109</f>
        <v>0</v>
      </c>
      <c r="E23" s="9">
        <f t="shared" si="6"/>
        <v>0</v>
      </c>
      <c r="F23" s="9">
        <f t="shared" si="6"/>
        <v>0</v>
      </c>
      <c r="G23" s="9">
        <f t="shared" si="6"/>
        <v>0</v>
      </c>
      <c r="H23" s="9">
        <f t="shared" si="6"/>
        <v>0</v>
      </c>
      <c r="I23" s="9">
        <f t="shared" si="6"/>
        <v>0</v>
      </c>
      <c r="J23" s="20" t="s">
        <v>23</v>
      </c>
    </row>
    <row r="24" spans="1:10" ht="16.5" thickBot="1" x14ac:dyDescent="0.3">
      <c r="A24" s="17">
        <v>11</v>
      </c>
      <c r="B24" s="8" t="s">
        <v>20</v>
      </c>
      <c r="C24" s="9">
        <f t="shared" si="0"/>
        <v>0</v>
      </c>
      <c r="D24" s="9">
        <f t="shared" si="6"/>
        <v>0</v>
      </c>
      <c r="E24" s="9">
        <f t="shared" si="6"/>
        <v>0</v>
      </c>
      <c r="F24" s="9">
        <f t="shared" si="6"/>
        <v>0</v>
      </c>
      <c r="G24" s="9">
        <f t="shared" si="6"/>
        <v>0</v>
      </c>
      <c r="H24" s="9">
        <f t="shared" si="6"/>
        <v>0</v>
      </c>
      <c r="I24" s="9">
        <f t="shared" si="6"/>
        <v>0</v>
      </c>
      <c r="J24" s="10" t="s">
        <v>23</v>
      </c>
    </row>
    <row r="25" spans="1:10" ht="16.5" thickBot="1" x14ac:dyDescent="0.3">
      <c r="A25" s="7">
        <v>12</v>
      </c>
      <c r="B25" s="8" t="s">
        <v>21</v>
      </c>
      <c r="C25" s="9">
        <f t="shared" si="0"/>
        <v>0</v>
      </c>
      <c r="D25" s="9">
        <f>D111</f>
        <v>0</v>
      </c>
      <c r="E25" s="9">
        <f t="shared" ref="E25:I25" si="7">E111</f>
        <v>0</v>
      </c>
      <c r="F25" s="9">
        <f t="shared" si="7"/>
        <v>0</v>
      </c>
      <c r="G25" s="9">
        <f t="shared" si="7"/>
        <v>0</v>
      </c>
      <c r="H25" s="9">
        <f t="shared" si="7"/>
        <v>0</v>
      </c>
      <c r="I25" s="9">
        <f t="shared" si="7"/>
        <v>0</v>
      </c>
      <c r="J25" s="10" t="s">
        <v>18</v>
      </c>
    </row>
    <row r="26" spans="1:10" ht="16.5" thickBot="1" x14ac:dyDescent="0.3">
      <c r="A26" s="17">
        <v>13</v>
      </c>
      <c r="B26" s="14" t="s">
        <v>25</v>
      </c>
      <c r="C26" s="9">
        <v>1065028.1000000001</v>
      </c>
      <c r="D26" s="9">
        <v>159068.6</v>
      </c>
      <c r="E26" s="34" t="s">
        <v>74</v>
      </c>
      <c r="F26" s="9">
        <v>201911.1</v>
      </c>
      <c r="G26" s="9">
        <v>212605.5</v>
      </c>
      <c r="H26" s="9">
        <f t="shared" ref="H26:I26" si="8">SUM(H27:H29)</f>
        <v>149264</v>
      </c>
      <c r="I26" s="9">
        <f t="shared" si="8"/>
        <v>155170.5</v>
      </c>
      <c r="J26" s="10" t="s">
        <v>18</v>
      </c>
    </row>
    <row r="27" spans="1:10" ht="16.5" thickBot="1" x14ac:dyDescent="0.3">
      <c r="A27" s="7">
        <v>14</v>
      </c>
      <c r="B27" s="8" t="s">
        <v>19</v>
      </c>
      <c r="C27" s="9">
        <f t="shared" ref="C27:C28" si="9">SUM(D27:I27)</f>
        <v>5840.3</v>
      </c>
      <c r="D27" s="9">
        <f t="shared" ref="D27:I27" si="10">D48+D119</f>
        <v>5530.3</v>
      </c>
      <c r="E27" s="9">
        <f t="shared" si="10"/>
        <v>310</v>
      </c>
      <c r="F27" s="9">
        <f t="shared" si="10"/>
        <v>0</v>
      </c>
      <c r="G27" s="9">
        <f t="shared" si="10"/>
        <v>0</v>
      </c>
      <c r="H27" s="9">
        <f t="shared" si="10"/>
        <v>0</v>
      </c>
      <c r="I27" s="9">
        <f t="shared" si="10"/>
        <v>0</v>
      </c>
      <c r="J27" s="10" t="s">
        <v>23</v>
      </c>
    </row>
    <row r="28" spans="1:10" ht="16.5" thickBot="1" x14ac:dyDescent="0.3">
      <c r="A28" s="17">
        <v>15</v>
      </c>
      <c r="B28" s="8" t="s">
        <v>20</v>
      </c>
      <c r="C28" s="9">
        <f t="shared" si="9"/>
        <v>18595.8</v>
      </c>
      <c r="D28" s="9">
        <v>18195.8</v>
      </c>
      <c r="E28" s="9">
        <v>400</v>
      </c>
      <c r="F28" s="9">
        <f>F49+F120</f>
        <v>0</v>
      </c>
      <c r="G28" s="9">
        <f>G49+G120</f>
        <v>0</v>
      </c>
      <c r="H28" s="9">
        <f>H49+H120</f>
        <v>0</v>
      </c>
      <c r="I28" s="9">
        <f>I49+I120</f>
        <v>0</v>
      </c>
      <c r="J28" s="10" t="s">
        <v>23</v>
      </c>
    </row>
    <row r="29" spans="1:10" ht="16.5" thickBot="1" x14ac:dyDescent="0.3">
      <c r="A29" s="7">
        <v>16</v>
      </c>
      <c r="B29" s="8" t="s">
        <v>21</v>
      </c>
      <c r="C29" s="9">
        <f>SUM(D29:I29)</f>
        <v>1040592</v>
      </c>
      <c r="D29" s="9">
        <v>135342.5</v>
      </c>
      <c r="E29" s="9">
        <v>186298.4</v>
      </c>
      <c r="F29" s="9">
        <v>201911.1</v>
      </c>
      <c r="G29" s="9">
        <v>212605.5</v>
      </c>
      <c r="H29" s="9">
        <f>H50+H121</f>
        <v>149264</v>
      </c>
      <c r="I29" s="9">
        <f>I50+I121</f>
        <v>155170.5</v>
      </c>
      <c r="J29" s="10" t="s">
        <v>18</v>
      </c>
    </row>
    <row r="30" spans="1:10" ht="16.5" thickBot="1" x14ac:dyDescent="0.3">
      <c r="A30" s="17">
        <v>17</v>
      </c>
      <c r="B30" s="42" t="s">
        <v>80</v>
      </c>
      <c r="C30" s="40"/>
      <c r="D30" s="40"/>
      <c r="E30" s="40"/>
      <c r="F30" s="40"/>
      <c r="G30" s="40"/>
      <c r="H30" s="40"/>
      <c r="I30" s="40"/>
      <c r="J30" s="41"/>
    </row>
    <row r="31" spans="1:10" ht="32.25" thickBot="1" x14ac:dyDescent="0.3">
      <c r="A31" s="7">
        <v>18</v>
      </c>
      <c r="B31" s="13" t="s">
        <v>27</v>
      </c>
      <c r="C31" s="9">
        <f>SUM(C32+C33+C34)</f>
        <v>461858.19999999995</v>
      </c>
      <c r="D31" s="15">
        <v>62816.9</v>
      </c>
      <c r="E31" s="15">
        <f t="shared" ref="E31:I31" si="11">SUM(E32:E34)</f>
        <v>78212</v>
      </c>
      <c r="F31" s="15">
        <v>84293.3</v>
      </c>
      <c r="G31" s="15">
        <f t="shared" si="11"/>
        <v>89918.1</v>
      </c>
      <c r="H31" s="15">
        <f t="shared" si="11"/>
        <v>71883.3</v>
      </c>
      <c r="I31" s="15">
        <f t="shared" si="11"/>
        <v>74734.600000000006</v>
      </c>
      <c r="J31" s="12" t="s">
        <v>18</v>
      </c>
    </row>
    <row r="32" spans="1:10" ht="16.5" thickBot="1" x14ac:dyDescent="0.3">
      <c r="A32" s="17">
        <v>19</v>
      </c>
      <c r="B32" s="18" t="s">
        <v>19</v>
      </c>
      <c r="C32" s="9">
        <f t="shared" ref="C32" si="12">SUM(D32:I32)</f>
        <v>793.1</v>
      </c>
      <c r="D32" s="19">
        <f>D37+D48</f>
        <v>483.1</v>
      </c>
      <c r="E32" s="19">
        <f t="shared" ref="E32:I32" si="13">E37+E48</f>
        <v>310</v>
      </c>
      <c r="F32" s="19">
        <f t="shared" si="13"/>
        <v>0</v>
      </c>
      <c r="G32" s="19">
        <f t="shared" si="13"/>
        <v>0</v>
      </c>
      <c r="H32" s="19">
        <f t="shared" si="13"/>
        <v>0</v>
      </c>
      <c r="I32" s="19">
        <f t="shared" si="13"/>
        <v>0</v>
      </c>
      <c r="J32" s="20" t="s">
        <v>23</v>
      </c>
    </row>
    <row r="33" spans="1:10" ht="16.5" thickBot="1" x14ac:dyDescent="0.3">
      <c r="A33" s="7">
        <v>20</v>
      </c>
      <c r="B33" s="8" t="s">
        <v>20</v>
      </c>
      <c r="C33" s="9">
        <f>C49</f>
        <v>4230</v>
      </c>
      <c r="D33" s="9">
        <v>4229.96</v>
      </c>
      <c r="E33" s="9">
        <f t="shared" ref="E33:I33" si="14">E38+E49</f>
        <v>0</v>
      </c>
      <c r="F33" s="9">
        <f t="shared" si="14"/>
        <v>0</v>
      </c>
      <c r="G33" s="9">
        <f t="shared" si="14"/>
        <v>0</v>
      </c>
      <c r="H33" s="9">
        <f t="shared" si="14"/>
        <v>0</v>
      </c>
      <c r="I33" s="9">
        <f t="shared" si="14"/>
        <v>0</v>
      </c>
      <c r="J33" s="10" t="s">
        <v>23</v>
      </c>
    </row>
    <row r="34" spans="1:10" ht="16.5" thickBot="1" x14ac:dyDescent="0.3">
      <c r="A34" s="17">
        <v>21</v>
      </c>
      <c r="B34" s="8" t="s">
        <v>21</v>
      </c>
      <c r="C34" s="9">
        <f>SUM(C39+C50)</f>
        <v>456835.1</v>
      </c>
      <c r="D34" s="9">
        <v>58103.8</v>
      </c>
      <c r="E34" s="9">
        <f t="shared" ref="E34:I34" si="15">E39+E50</f>
        <v>77902</v>
      </c>
      <c r="F34" s="15">
        <v>84293.3</v>
      </c>
      <c r="G34" s="9">
        <v>89918.1</v>
      </c>
      <c r="H34" s="9">
        <f t="shared" si="15"/>
        <v>71883.3</v>
      </c>
      <c r="I34" s="9">
        <f t="shared" si="15"/>
        <v>74734.600000000006</v>
      </c>
      <c r="J34" s="10" t="s">
        <v>18</v>
      </c>
    </row>
    <row r="35" spans="1:10" ht="16.5" thickBot="1" x14ac:dyDescent="0.3">
      <c r="A35" s="7">
        <v>22</v>
      </c>
      <c r="B35" s="39" t="s">
        <v>28</v>
      </c>
      <c r="C35" s="40"/>
      <c r="D35" s="40"/>
      <c r="E35" s="40"/>
      <c r="F35" s="40"/>
      <c r="G35" s="40"/>
      <c r="H35" s="40"/>
      <c r="I35" s="40"/>
      <c r="J35" s="41"/>
    </row>
    <row r="36" spans="1:10" ht="32.25" thickBot="1" x14ac:dyDescent="0.3">
      <c r="A36" s="17">
        <v>23</v>
      </c>
      <c r="B36" s="23" t="s">
        <v>33</v>
      </c>
      <c r="C36" s="19">
        <f t="shared" ref="C36:C41" si="16">SUM(D36:I36)</f>
        <v>120</v>
      </c>
      <c r="D36" s="19">
        <f>SUM(D37:D39)</f>
        <v>120</v>
      </c>
      <c r="E36" s="19">
        <f t="shared" ref="E36:I36" si="17">SUM(E37:E39)</f>
        <v>0</v>
      </c>
      <c r="F36" s="19">
        <f t="shared" si="17"/>
        <v>0</v>
      </c>
      <c r="G36" s="19">
        <f t="shared" si="17"/>
        <v>0</v>
      </c>
      <c r="H36" s="19">
        <f t="shared" si="17"/>
        <v>0</v>
      </c>
      <c r="I36" s="19">
        <f t="shared" si="17"/>
        <v>0</v>
      </c>
      <c r="J36" s="20" t="s">
        <v>18</v>
      </c>
    </row>
    <row r="37" spans="1:10" ht="16.5" thickBot="1" x14ac:dyDescent="0.3">
      <c r="A37" s="7">
        <v>24</v>
      </c>
      <c r="B37" s="8" t="s">
        <v>19</v>
      </c>
      <c r="C37" s="19">
        <f t="shared" si="16"/>
        <v>0</v>
      </c>
      <c r="D37" s="9">
        <f>D42</f>
        <v>0</v>
      </c>
      <c r="E37" s="9">
        <f t="shared" ref="E37:I37" si="18">E42</f>
        <v>0</v>
      </c>
      <c r="F37" s="9">
        <f t="shared" si="18"/>
        <v>0</v>
      </c>
      <c r="G37" s="9">
        <f t="shared" si="18"/>
        <v>0</v>
      </c>
      <c r="H37" s="9">
        <f t="shared" si="18"/>
        <v>0</v>
      </c>
      <c r="I37" s="9">
        <f t="shared" si="18"/>
        <v>0</v>
      </c>
      <c r="J37" s="10" t="s">
        <v>23</v>
      </c>
    </row>
    <row r="38" spans="1:10" ht="16.5" thickBot="1" x14ac:dyDescent="0.3">
      <c r="A38" s="17">
        <v>25</v>
      </c>
      <c r="B38" s="8" t="s">
        <v>20</v>
      </c>
      <c r="C38" s="19">
        <f t="shared" si="16"/>
        <v>0</v>
      </c>
      <c r="D38" s="9">
        <f>D43</f>
        <v>0</v>
      </c>
      <c r="E38" s="9">
        <f t="shared" ref="E38:I38" si="19">E43</f>
        <v>0</v>
      </c>
      <c r="F38" s="9">
        <f t="shared" si="19"/>
        <v>0</v>
      </c>
      <c r="G38" s="9">
        <f t="shared" si="19"/>
        <v>0</v>
      </c>
      <c r="H38" s="9">
        <f t="shared" si="19"/>
        <v>0</v>
      </c>
      <c r="I38" s="9">
        <f t="shared" si="19"/>
        <v>0</v>
      </c>
      <c r="J38" s="10" t="s">
        <v>23</v>
      </c>
    </row>
    <row r="39" spans="1:10" ht="16.5" thickBot="1" x14ac:dyDescent="0.3">
      <c r="A39" s="7">
        <v>26</v>
      </c>
      <c r="B39" s="8" t="s">
        <v>29</v>
      </c>
      <c r="C39" s="19">
        <f t="shared" si="16"/>
        <v>120</v>
      </c>
      <c r="D39" s="9">
        <f>D44</f>
        <v>120</v>
      </c>
      <c r="E39" s="9">
        <f t="shared" ref="E39:I39" si="20">E44</f>
        <v>0</v>
      </c>
      <c r="F39" s="9">
        <f t="shared" si="20"/>
        <v>0</v>
      </c>
      <c r="G39" s="9">
        <f t="shared" si="20"/>
        <v>0</v>
      </c>
      <c r="H39" s="9">
        <f t="shared" si="20"/>
        <v>0</v>
      </c>
      <c r="I39" s="9">
        <f t="shared" si="20"/>
        <v>0</v>
      </c>
      <c r="J39" s="10" t="s">
        <v>18</v>
      </c>
    </row>
    <row r="40" spans="1:10" ht="63.75" thickBot="1" x14ac:dyDescent="0.3">
      <c r="A40" s="17">
        <v>27</v>
      </c>
      <c r="B40" s="23" t="s">
        <v>37</v>
      </c>
      <c r="C40" s="19">
        <f t="shared" si="16"/>
        <v>120</v>
      </c>
      <c r="D40" s="19">
        <f>D41</f>
        <v>120</v>
      </c>
      <c r="E40" s="19">
        <f t="shared" ref="E40:I40" si="21">E41</f>
        <v>0</v>
      </c>
      <c r="F40" s="19">
        <f t="shared" si="21"/>
        <v>0</v>
      </c>
      <c r="G40" s="19">
        <f t="shared" si="21"/>
        <v>0</v>
      </c>
      <c r="H40" s="19">
        <f t="shared" si="21"/>
        <v>0</v>
      </c>
      <c r="I40" s="19">
        <f t="shared" si="21"/>
        <v>0</v>
      </c>
      <c r="J40" s="20" t="s">
        <v>30</v>
      </c>
    </row>
    <row r="41" spans="1:10" ht="32.25" thickBot="1" x14ac:dyDescent="0.3">
      <c r="A41" s="7">
        <v>28</v>
      </c>
      <c r="B41" s="8" t="s">
        <v>34</v>
      </c>
      <c r="C41" s="19">
        <f t="shared" si="16"/>
        <v>120</v>
      </c>
      <c r="D41" s="9">
        <f>SUM(D42:D44)</f>
        <v>120</v>
      </c>
      <c r="E41" s="9">
        <f t="shared" ref="E41:I41" si="22">SUM(E42:E44)</f>
        <v>0</v>
      </c>
      <c r="F41" s="9">
        <f t="shared" si="22"/>
        <v>0</v>
      </c>
      <c r="G41" s="9">
        <f t="shared" si="22"/>
        <v>0</v>
      </c>
      <c r="H41" s="9">
        <f t="shared" si="22"/>
        <v>0</v>
      </c>
      <c r="I41" s="9">
        <f t="shared" si="22"/>
        <v>0</v>
      </c>
      <c r="J41" s="10" t="s">
        <v>30</v>
      </c>
    </row>
    <row r="42" spans="1:10" ht="16.5" thickBot="1" x14ac:dyDescent="0.3">
      <c r="A42" s="17">
        <v>29</v>
      </c>
      <c r="B42" s="8" t="s">
        <v>19</v>
      </c>
      <c r="C42" s="19">
        <f t="shared" ref="C42:C43" si="23">SUM(D42:I42)</f>
        <v>0</v>
      </c>
      <c r="D42" s="9">
        <v>0</v>
      </c>
      <c r="E42" s="9">
        <v>0</v>
      </c>
      <c r="F42" s="9">
        <v>0</v>
      </c>
      <c r="G42" s="9">
        <v>0</v>
      </c>
      <c r="H42" s="9">
        <v>0</v>
      </c>
      <c r="I42" s="9">
        <v>0</v>
      </c>
      <c r="J42" s="10" t="s">
        <v>31</v>
      </c>
    </row>
    <row r="43" spans="1:10" ht="16.5" thickBot="1" x14ac:dyDescent="0.3">
      <c r="A43" s="7">
        <v>30</v>
      </c>
      <c r="B43" s="8" t="s">
        <v>20</v>
      </c>
      <c r="C43" s="19">
        <f t="shared" si="23"/>
        <v>0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10" t="s">
        <v>18</v>
      </c>
    </row>
    <row r="44" spans="1:10" ht="16.5" thickBot="1" x14ac:dyDescent="0.3">
      <c r="A44" s="17">
        <v>31</v>
      </c>
      <c r="B44" s="22" t="s">
        <v>35</v>
      </c>
      <c r="C44" s="19">
        <f>SUM(D44:I44)</f>
        <v>120</v>
      </c>
      <c r="D44" s="15">
        <f>D45</f>
        <v>120</v>
      </c>
      <c r="E44" s="15">
        <f t="shared" ref="E44:I44" si="24">E45</f>
        <v>0</v>
      </c>
      <c r="F44" s="15">
        <f t="shared" si="24"/>
        <v>0</v>
      </c>
      <c r="G44" s="15">
        <f t="shared" si="24"/>
        <v>0</v>
      </c>
      <c r="H44" s="15">
        <f t="shared" si="24"/>
        <v>0</v>
      </c>
      <c r="I44" s="15">
        <f t="shared" si="24"/>
        <v>0</v>
      </c>
      <c r="J44" s="12" t="s">
        <v>18</v>
      </c>
    </row>
    <row r="45" spans="1:10" ht="16.5" thickBot="1" x14ac:dyDescent="0.3">
      <c r="A45" s="7">
        <v>32</v>
      </c>
      <c r="B45" s="18" t="s">
        <v>36</v>
      </c>
      <c r="C45" s="19">
        <f>SUM(D45:I45)</f>
        <v>120</v>
      </c>
      <c r="D45" s="19">
        <v>120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20" t="s">
        <v>18</v>
      </c>
    </row>
    <row r="46" spans="1:10" ht="16.5" thickBot="1" x14ac:dyDescent="0.3">
      <c r="A46" s="17">
        <v>33</v>
      </c>
      <c r="B46" s="39" t="s">
        <v>38</v>
      </c>
      <c r="C46" s="40"/>
      <c r="D46" s="40"/>
      <c r="E46" s="40"/>
      <c r="F46" s="40"/>
      <c r="G46" s="40"/>
      <c r="H46" s="40"/>
      <c r="I46" s="40"/>
      <c r="J46" s="41"/>
    </row>
    <row r="47" spans="1:10" ht="32.25" thickBot="1" x14ac:dyDescent="0.3">
      <c r="A47" s="7">
        <v>34</v>
      </c>
      <c r="B47" s="23" t="s">
        <v>52</v>
      </c>
      <c r="C47" s="36">
        <f t="shared" ref="C47:C50" si="25">SUM(D47:I47)</f>
        <v>461738.20000000007</v>
      </c>
      <c r="D47" s="19">
        <v>62696.9</v>
      </c>
      <c r="E47" s="19">
        <f t="shared" ref="E47:I47" si="26">SUM(E48:E50)</f>
        <v>78212</v>
      </c>
      <c r="F47" s="15">
        <v>84293.3</v>
      </c>
      <c r="G47" s="19">
        <v>89918.1</v>
      </c>
      <c r="H47" s="19">
        <f t="shared" si="26"/>
        <v>71883.3</v>
      </c>
      <c r="I47" s="19">
        <f t="shared" si="26"/>
        <v>74734.600000000006</v>
      </c>
      <c r="J47" s="20" t="s">
        <v>18</v>
      </c>
    </row>
    <row r="48" spans="1:10" ht="16.5" thickBot="1" x14ac:dyDescent="0.3">
      <c r="A48" s="17">
        <v>35</v>
      </c>
      <c r="B48" s="8" t="s">
        <v>19</v>
      </c>
      <c r="C48" s="15">
        <f t="shared" si="25"/>
        <v>793.1</v>
      </c>
      <c r="D48" s="9">
        <f t="shared" ref="D48:I48" si="27">D52+D67+D83</f>
        <v>483.1</v>
      </c>
      <c r="E48" s="9">
        <f t="shared" si="27"/>
        <v>310</v>
      </c>
      <c r="F48" s="9">
        <f t="shared" si="27"/>
        <v>0</v>
      </c>
      <c r="G48" s="9">
        <f t="shared" si="27"/>
        <v>0</v>
      </c>
      <c r="H48" s="9">
        <f t="shared" si="27"/>
        <v>0</v>
      </c>
      <c r="I48" s="9">
        <f t="shared" si="27"/>
        <v>0</v>
      </c>
      <c r="J48" s="10" t="s">
        <v>23</v>
      </c>
    </row>
    <row r="49" spans="1:11" ht="16.5" thickBot="1" x14ac:dyDescent="0.3">
      <c r="A49" s="7">
        <v>36</v>
      </c>
      <c r="B49" s="8" t="s">
        <v>20</v>
      </c>
      <c r="C49" s="15">
        <f t="shared" si="25"/>
        <v>4230</v>
      </c>
      <c r="D49" s="9">
        <v>4230</v>
      </c>
      <c r="E49" s="9">
        <f>E53+E58+E68+E84</f>
        <v>0</v>
      </c>
      <c r="F49" s="9">
        <f>F53+F58+F68+F84</f>
        <v>0</v>
      </c>
      <c r="G49" s="9">
        <f>G53+G58+G68+G84</f>
        <v>0</v>
      </c>
      <c r="H49" s="9">
        <f>H53+H58+H68+H84</f>
        <v>0</v>
      </c>
      <c r="I49" s="9">
        <f>I53+I58+I68+I84</f>
        <v>0</v>
      </c>
      <c r="J49" s="10" t="s">
        <v>23</v>
      </c>
    </row>
    <row r="50" spans="1:11" ht="16.5" thickBot="1" x14ac:dyDescent="0.3">
      <c r="A50" s="17">
        <v>37</v>
      </c>
      <c r="B50" s="8" t="s">
        <v>21</v>
      </c>
      <c r="C50" s="15">
        <f t="shared" si="25"/>
        <v>456715.1</v>
      </c>
      <c r="D50" s="9">
        <v>57983.8</v>
      </c>
      <c r="E50" s="9">
        <f>E54+E69+E81+E85+E90</f>
        <v>77902</v>
      </c>
      <c r="F50" s="15">
        <v>84293.3</v>
      </c>
      <c r="G50" s="9">
        <v>89918.1</v>
      </c>
      <c r="H50" s="9">
        <f>H54+H69+H81+H85+H90</f>
        <v>71883.3</v>
      </c>
      <c r="I50" s="9">
        <f>I54+I69+I81+I85+I90</f>
        <v>74734.600000000006</v>
      </c>
      <c r="J50" s="10" t="s">
        <v>18</v>
      </c>
    </row>
    <row r="51" spans="1:11" ht="205.5" thickBot="1" x14ac:dyDescent="0.3">
      <c r="A51" s="7">
        <v>38</v>
      </c>
      <c r="B51" s="23" t="s">
        <v>81</v>
      </c>
      <c r="C51" s="36">
        <f t="shared" ref="C51:C54" si="28">SUM(D51:I51)</f>
        <v>7235.6</v>
      </c>
      <c r="D51" s="19">
        <v>1131.2</v>
      </c>
      <c r="E51" s="19">
        <f t="shared" ref="E51" si="29">SUM(E52:E54)</f>
        <v>1004.4</v>
      </c>
      <c r="F51" s="19">
        <v>700</v>
      </c>
      <c r="G51" s="19">
        <v>600</v>
      </c>
      <c r="H51" s="19">
        <v>1900</v>
      </c>
      <c r="I51" s="19">
        <v>1900</v>
      </c>
      <c r="J51" s="20" t="s">
        <v>39</v>
      </c>
    </row>
    <row r="52" spans="1:11" ht="16.5" thickBot="1" x14ac:dyDescent="0.3">
      <c r="A52" s="17">
        <v>39</v>
      </c>
      <c r="B52" s="8" t="s">
        <v>19</v>
      </c>
      <c r="C52" s="15">
        <f t="shared" si="28"/>
        <v>525</v>
      </c>
      <c r="D52" s="9">
        <f>D57</f>
        <v>265</v>
      </c>
      <c r="E52" s="9">
        <v>260</v>
      </c>
      <c r="F52" s="9">
        <f t="shared" ref="F52:I52" si="30">F57</f>
        <v>0</v>
      </c>
      <c r="G52" s="9">
        <f t="shared" si="30"/>
        <v>0</v>
      </c>
      <c r="H52" s="9">
        <f t="shared" si="30"/>
        <v>0</v>
      </c>
      <c r="I52" s="9">
        <f t="shared" si="30"/>
        <v>0</v>
      </c>
      <c r="J52" s="10" t="s">
        <v>18</v>
      </c>
    </row>
    <row r="53" spans="1:11" ht="16.5" thickBot="1" x14ac:dyDescent="0.3">
      <c r="A53" s="7">
        <v>40</v>
      </c>
      <c r="B53" s="8" t="s">
        <v>20</v>
      </c>
      <c r="C53" s="15">
        <v>0</v>
      </c>
      <c r="D53" s="9">
        <f>D58+D62</f>
        <v>0</v>
      </c>
      <c r="E53" s="9">
        <f>E58+E62</f>
        <v>0</v>
      </c>
      <c r="F53" s="9">
        <f>F58+F62</f>
        <v>0</v>
      </c>
      <c r="G53" s="9">
        <f>G58+G62</f>
        <v>0</v>
      </c>
      <c r="H53" s="9">
        <v>0</v>
      </c>
      <c r="I53" s="9">
        <v>0</v>
      </c>
      <c r="J53" s="10" t="s">
        <v>18</v>
      </c>
    </row>
    <row r="54" spans="1:11" ht="16.5" thickBot="1" x14ac:dyDescent="0.3">
      <c r="A54" s="17">
        <v>41</v>
      </c>
      <c r="B54" s="8" t="s">
        <v>40</v>
      </c>
      <c r="C54" s="15">
        <f t="shared" si="28"/>
        <v>6710.6</v>
      </c>
      <c r="D54" s="9">
        <v>866.2</v>
      </c>
      <c r="E54" s="9">
        <v>744.4</v>
      </c>
      <c r="F54" s="9">
        <v>700</v>
      </c>
      <c r="G54" s="9">
        <v>600</v>
      </c>
      <c r="H54" s="9">
        <v>1900</v>
      </c>
      <c r="I54" s="9">
        <v>1900</v>
      </c>
      <c r="J54" s="10" t="s">
        <v>23</v>
      </c>
    </row>
    <row r="55" spans="1:11" ht="16.5" thickBot="1" x14ac:dyDescent="0.3">
      <c r="A55" s="7">
        <v>42</v>
      </c>
      <c r="B55" s="22" t="s">
        <v>36</v>
      </c>
      <c r="C55" s="29">
        <v>3530</v>
      </c>
      <c r="D55" s="29">
        <v>265</v>
      </c>
      <c r="E55" s="29">
        <v>65</v>
      </c>
      <c r="F55" s="29">
        <v>100</v>
      </c>
      <c r="G55" s="29">
        <v>24</v>
      </c>
      <c r="H55" s="29">
        <v>1430</v>
      </c>
      <c r="I55" s="29">
        <v>1430</v>
      </c>
      <c r="J55" s="12" t="s">
        <v>23</v>
      </c>
      <c r="K55" s="35"/>
    </row>
    <row r="56" spans="1:11" ht="48.75" customHeight="1" thickBot="1" x14ac:dyDescent="0.3">
      <c r="A56" s="17">
        <v>43</v>
      </c>
      <c r="B56" s="18" t="s">
        <v>41</v>
      </c>
      <c r="C56" s="15">
        <f t="shared" ref="C56:C60" si="31">SUM(D56:I56)</f>
        <v>3935.6</v>
      </c>
      <c r="D56" s="19">
        <v>631.20000000000005</v>
      </c>
      <c r="E56" s="19">
        <v>1004.4</v>
      </c>
      <c r="F56" s="19">
        <v>700</v>
      </c>
      <c r="G56" s="19">
        <v>600</v>
      </c>
      <c r="H56" s="19">
        <v>500</v>
      </c>
      <c r="I56" s="19">
        <v>500</v>
      </c>
      <c r="J56" s="20">
        <v>7.8</v>
      </c>
    </row>
    <row r="57" spans="1:11" ht="16.5" thickBot="1" x14ac:dyDescent="0.3">
      <c r="A57" s="7">
        <v>44</v>
      </c>
      <c r="B57" s="8" t="s">
        <v>19</v>
      </c>
      <c r="C57" s="15">
        <f t="shared" si="31"/>
        <v>525</v>
      </c>
      <c r="D57" s="9">
        <v>265</v>
      </c>
      <c r="E57" s="9">
        <v>260</v>
      </c>
      <c r="F57" s="9">
        <v>0</v>
      </c>
      <c r="G57" s="9">
        <v>0</v>
      </c>
      <c r="H57" s="9">
        <v>0</v>
      </c>
      <c r="I57" s="9">
        <v>0</v>
      </c>
      <c r="J57" s="10" t="s">
        <v>23</v>
      </c>
    </row>
    <row r="58" spans="1:11" ht="16.5" thickBot="1" x14ac:dyDescent="0.3">
      <c r="A58" s="17">
        <v>45</v>
      </c>
      <c r="B58" s="8" t="s">
        <v>20</v>
      </c>
      <c r="C58" s="15">
        <f t="shared" si="31"/>
        <v>0</v>
      </c>
      <c r="D58" s="9">
        <v>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10" t="s">
        <v>18</v>
      </c>
    </row>
    <row r="59" spans="1:11" ht="16.5" thickBot="1" x14ac:dyDescent="0.3">
      <c r="A59" s="7">
        <v>46</v>
      </c>
      <c r="B59" s="18" t="s">
        <v>65</v>
      </c>
      <c r="C59" s="15">
        <f t="shared" si="31"/>
        <v>3410.6</v>
      </c>
      <c r="D59" s="15">
        <v>366.2</v>
      </c>
      <c r="E59" s="15">
        <v>744.4</v>
      </c>
      <c r="F59" s="15">
        <v>700</v>
      </c>
      <c r="G59" s="15">
        <v>600</v>
      </c>
      <c r="H59" s="15">
        <v>500</v>
      </c>
      <c r="I59" s="15">
        <v>500</v>
      </c>
      <c r="J59" s="12" t="s">
        <v>23</v>
      </c>
    </row>
    <row r="60" spans="1:11" ht="21.75" customHeight="1" thickBot="1" x14ac:dyDescent="0.3">
      <c r="A60" s="7">
        <v>47</v>
      </c>
      <c r="B60" s="22" t="s">
        <v>36</v>
      </c>
      <c r="C60" s="15">
        <f t="shared" si="31"/>
        <v>502</v>
      </c>
      <c r="D60" s="15">
        <v>265</v>
      </c>
      <c r="E60" s="15">
        <v>65</v>
      </c>
      <c r="F60" s="15">
        <v>100</v>
      </c>
      <c r="G60" s="15">
        <v>24</v>
      </c>
      <c r="H60" s="15">
        <v>24</v>
      </c>
      <c r="I60" s="15">
        <v>24</v>
      </c>
      <c r="J60" s="12" t="s">
        <v>23</v>
      </c>
    </row>
    <row r="61" spans="1:11" ht="162.75" customHeight="1" thickBot="1" x14ac:dyDescent="0.3">
      <c r="A61" s="17">
        <v>48</v>
      </c>
      <c r="B61" s="25" t="s">
        <v>42</v>
      </c>
      <c r="C61" s="15">
        <f t="shared" ref="C61" si="32">SUM(D61:I61)</f>
        <v>1860</v>
      </c>
      <c r="D61" s="15">
        <v>0</v>
      </c>
      <c r="E61" s="15">
        <v>0</v>
      </c>
      <c r="F61" s="15">
        <v>0</v>
      </c>
      <c r="G61" s="15">
        <v>0</v>
      </c>
      <c r="H61" s="15">
        <v>930</v>
      </c>
      <c r="I61" s="15">
        <v>930</v>
      </c>
      <c r="J61" s="20">
        <v>11.12</v>
      </c>
    </row>
    <row r="62" spans="1:11" ht="16.5" thickBot="1" x14ac:dyDescent="0.3">
      <c r="A62" s="7">
        <v>49</v>
      </c>
      <c r="B62" s="18" t="s">
        <v>20</v>
      </c>
      <c r="C62" s="15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0" t="s">
        <v>18</v>
      </c>
    </row>
    <row r="63" spans="1:11" ht="16.5" thickBot="1" x14ac:dyDescent="0.3">
      <c r="A63" s="7">
        <v>50</v>
      </c>
      <c r="B63" s="22" t="s">
        <v>36</v>
      </c>
      <c r="C63" s="15">
        <v>1860</v>
      </c>
      <c r="D63" s="15">
        <v>0</v>
      </c>
      <c r="E63" s="15">
        <v>0</v>
      </c>
      <c r="F63" s="15">
        <v>0</v>
      </c>
      <c r="G63" s="15">
        <v>0</v>
      </c>
      <c r="H63" s="15">
        <v>930</v>
      </c>
      <c r="I63" s="15">
        <v>930</v>
      </c>
      <c r="J63" s="12" t="s">
        <v>18</v>
      </c>
    </row>
    <row r="64" spans="1:11" ht="16.5" thickBot="1" x14ac:dyDescent="0.3">
      <c r="A64" s="17">
        <v>51</v>
      </c>
      <c r="B64" s="30" t="s">
        <v>73</v>
      </c>
      <c r="C64" s="29">
        <f>SUM(D64:I64)</f>
        <v>1440</v>
      </c>
      <c r="D64" s="29">
        <v>500</v>
      </c>
      <c r="E64" s="29">
        <v>0</v>
      </c>
      <c r="F64" s="29">
        <v>0</v>
      </c>
      <c r="G64" s="29">
        <v>0</v>
      </c>
      <c r="H64" s="29">
        <v>470</v>
      </c>
      <c r="I64" s="29">
        <v>470</v>
      </c>
      <c r="J64" s="31">
        <v>11</v>
      </c>
    </row>
    <row r="65" spans="1:10" ht="16.5" thickBot="1" x14ac:dyDescent="0.3">
      <c r="A65" s="7">
        <v>52</v>
      </c>
      <c r="B65" s="22" t="s">
        <v>32</v>
      </c>
      <c r="C65" s="15">
        <v>1440</v>
      </c>
      <c r="D65" s="15">
        <v>500</v>
      </c>
      <c r="E65" s="15">
        <v>0</v>
      </c>
      <c r="F65" s="15">
        <v>0</v>
      </c>
      <c r="G65" s="15">
        <v>0</v>
      </c>
      <c r="H65" s="15">
        <v>470</v>
      </c>
      <c r="I65" s="15">
        <v>470</v>
      </c>
      <c r="J65" s="12" t="s">
        <v>23</v>
      </c>
    </row>
    <row r="66" spans="1:10" ht="48" thickBot="1" x14ac:dyDescent="0.3">
      <c r="A66" s="7">
        <v>53</v>
      </c>
      <c r="B66" s="23" t="s">
        <v>82</v>
      </c>
      <c r="C66" s="37">
        <f t="shared" ref="C66:C70" si="33">SUM(D66:I66)</f>
        <v>453036.80000000005</v>
      </c>
      <c r="D66" s="19">
        <v>61299.9</v>
      </c>
      <c r="E66" s="19">
        <f t="shared" ref="E66" si="34">SUM(E67:E69)</f>
        <v>77207.600000000006</v>
      </c>
      <c r="F66" s="19">
        <v>83593.3</v>
      </c>
      <c r="G66" s="19">
        <v>89318.1</v>
      </c>
      <c r="H66" s="19">
        <f t="shared" ref="H66" si="35">SUM(H67:H69)</f>
        <v>69383.3</v>
      </c>
      <c r="I66" s="19">
        <f t="shared" ref="I66" si="36">SUM(I67:I69)</f>
        <v>72234.600000000006</v>
      </c>
      <c r="J66" s="27" t="s">
        <v>43</v>
      </c>
    </row>
    <row r="67" spans="1:10" ht="16.5" thickBot="1" x14ac:dyDescent="0.3">
      <c r="A67" s="17">
        <v>54</v>
      </c>
      <c r="B67" s="8" t="s">
        <v>19</v>
      </c>
      <c r="C67" s="16">
        <f t="shared" si="33"/>
        <v>268.10000000000002</v>
      </c>
      <c r="D67" s="9">
        <f>D72</f>
        <v>218.1</v>
      </c>
      <c r="E67" s="9">
        <v>50</v>
      </c>
      <c r="F67" s="9">
        <f t="shared" ref="F67:I67" si="37">F72</f>
        <v>0</v>
      </c>
      <c r="G67" s="9">
        <f t="shared" si="37"/>
        <v>0</v>
      </c>
      <c r="H67" s="9">
        <f t="shared" si="37"/>
        <v>0</v>
      </c>
      <c r="I67" s="9">
        <f t="shared" si="37"/>
        <v>0</v>
      </c>
      <c r="J67" s="21" t="s">
        <v>18</v>
      </c>
    </row>
    <row r="68" spans="1:10" ht="16.5" thickBot="1" x14ac:dyDescent="0.3">
      <c r="A68" s="7">
        <v>55</v>
      </c>
      <c r="B68" s="8" t="s">
        <v>20</v>
      </c>
      <c r="C68" s="19">
        <f t="shared" si="33"/>
        <v>4230</v>
      </c>
      <c r="D68" s="9">
        <v>4230</v>
      </c>
      <c r="E68" s="9">
        <v>0</v>
      </c>
      <c r="F68" s="9">
        <v>0</v>
      </c>
      <c r="G68" s="9">
        <v>0</v>
      </c>
      <c r="H68" s="9">
        <v>0</v>
      </c>
      <c r="I68" s="9">
        <v>0</v>
      </c>
      <c r="J68" s="21" t="s">
        <v>18</v>
      </c>
    </row>
    <row r="69" spans="1:10" ht="16.5" thickBot="1" x14ac:dyDescent="0.3">
      <c r="A69" s="7">
        <v>56</v>
      </c>
      <c r="B69" s="8" t="s">
        <v>21</v>
      </c>
      <c r="C69" s="19">
        <f t="shared" si="33"/>
        <v>448538.70000000007</v>
      </c>
      <c r="D69" s="9">
        <v>56851.8</v>
      </c>
      <c r="E69" s="9">
        <v>77157.600000000006</v>
      </c>
      <c r="F69" s="9">
        <v>83593.3</v>
      </c>
      <c r="G69" s="9">
        <v>89318.1</v>
      </c>
      <c r="H69" s="9">
        <v>69383.3</v>
      </c>
      <c r="I69" s="9">
        <v>72234.600000000006</v>
      </c>
      <c r="J69" s="21" t="s">
        <v>18</v>
      </c>
    </row>
    <row r="70" spans="1:10" ht="16.5" thickBot="1" x14ac:dyDescent="0.3">
      <c r="A70" s="17">
        <v>57</v>
      </c>
      <c r="B70" s="19" t="s">
        <v>36</v>
      </c>
      <c r="C70" s="19">
        <f t="shared" si="33"/>
        <v>220.1</v>
      </c>
      <c r="D70" s="15">
        <f>D73</f>
        <v>54.5</v>
      </c>
      <c r="E70" s="15">
        <f t="shared" ref="E70:I70" si="38">E73</f>
        <v>5.6</v>
      </c>
      <c r="F70" s="15">
        <v>40</v>
      </c>
      <c r="G70" s="15">
        <v>40</v>
      </c>
      <c r="H70" s="15">
        <f t="shared" si="38"/>
        <v>40</v>
      </c>
      <c r="I70" s="15">
        <f t="shared" si="38"/>
        <v>40</v>
      </c>
      <c r="J70" s="26" t="s">
        <v>23</v>
      </c>
    </row>
    <row r="71" spans="1:10" ht="79.5" thickBot="1" x14ac:dyDescent="0.3">
      <c r="A71" s="7">
        <v>58</v>
      </c>
      <c r="B71" s="22" t="s">
        <v>83</v>
      </c>
      <c r="C71" s="19">
        <f t="shared" ref="C71:C73" si="39">SUM(D71:I71)</f>
        <v>488.20000000000005</v>
      </c>
      <c r="D71" s="15">
        <v>272.60000000000002</v>
      </c>
      <c r="E71" s="15">
        <v>55.6</v>
      </c>
      <c r="F71" s="15">
        <v>40</v>
      </c>
      <c r="G71" s="15">
        <f t="shared" ref="G71:I71" si="40">G72+G73</f>
        <v>40</v>
      </c>
      <c r="H71" s="15">
        <f t="shared" si="40"/>
        <v>40</v>
      </c>
      <c r="I71" s="15">
        <f t="shared" si="40"/>
        <v>40</v>
      </c>
      <c r="J71" s="26" t="s">
        <v>44</v>
      </c>
    </row>
    <row r="72" spans="1:10" ht="16.5" thickBot="1" x14ac:dyDescent="0.3">
      <c r="A72" s="7">
        <v>59</v>
      </c>
      <c r="B72" s="18" t="s">
        <v>19</v>
      </c>
      <c r="C72" s="9">
        <f t="shared" si="39"/>
        <v>268.10000000000002</v>
      </c>
      <c r="D72" s="19">
        <f>D75+D78</f>
        <v>218.1</v>
      </c>
      <c r="E72" s="19">
        <f t="shared" ref="E72:I72" si="41">E75+E78</f>
        <v>50</v>
      </c>
      <c r="F72" s="19">
        <f t="shared" si="41"/>
        <v>0</v>
      </c>
      <c r="G72" s="19">
        <v>0</v>
      </c>
      <c r="H72" s="19">
        <f t="shared" si="41"/>
        <v>0</v>
      </c>
      <c r="I72" s="19">
        <f t="shared" si="41"/>
        <v>0</v>
      </c>
      <c r="J72" s="27" t="s">
        <v>23</v>
      </c>
    </row>
    <row r="73" spans="1:10" ht="16.5" thickBot="1" x14ac:dyDescent="0.3">
      <c r="A73" s="17">
        <v>60</v>
      </c>
      <c r="B73" s="8" t="s">
        <v>45</v>
      </c>
      <c r="C73" s="9">
        <f t="shared" si="39"/>
        <v>220.1</v>
      </c>
      <c r="D73" s="9">
        <v>54.5</v>
      </c>
      <c r="E73" s="9">
        <v>5.6</v>
      </c>
      <c r="F73" s="9">
        <v>40</v>
      </c>
      <c r="G73" s="9">
        <v>40</v>
      </c>
      <c r="H73" s="9">
        <f t="shared" ref="H73:I73" si="42">H76+H79</f>
        <v>40</v>
      </c>
      <c r="I73" s="9">
        <f t="shared" si="42"/>
        <v>40</v>
      </c>
      <c r="J73" s="21" t="s">
        <v>23</v>
      </c>
    </row>
    <row r="74" spans="1:10" ht="63.75" thickBot="1" x14ac:dyDescent="0.3">
      <c r="A74" s="7">
        <v>61</v>
      </c>
      <c r="B74" s="24" t="s">
        <v>84</v>
      </c>
      <c r="C74" s="32">
        <f t="shared" ref="C74:C75" si="43">SUM(D74:I74)</f>
        <v>358.5</v>
      </c>
      <c r="D74" s="32">
        <v>210.1</v>
      </c>
      <c r="E74" s="32">
        <v>0</v>
      </c>
      <c r="F74" s="32">
        <v>34.4</v>
      </c>
      <c r="G74" s="32">
        <v>34</v>
      </c>
      <c r="H74" s="32">
        <v>40</v>
      </c>
      <c r="I74" s="32">
        <v>40</v>
      </c>
      <c r="J74" s="10" t="s">
        <v>46</v>
      </c>
    </row>
    <row r="75" spans="1:10" ht="16.5" thickBot="1" x14ac:dyDescent="0.3">
      <c r="A75" s="7">
        <v>62</v>
      </c>
      <c r="B75" s="8" t="s">
        <v>19</v>
      </c>
      <c r="C75" s="32">
        <f t="shared" si="43"/>
        <v>168.1</v>
      </c>
      <c r="D75" s="32">
        <v>168.1</v>
      </c>
      <c r="E75" s="32">
        <v>0</v>
      </c>
      <c r="F75" s="32">
        <v>0</v>
      </c>
      <c r="G75" s="32">
        <v>0</v>
      </c>
      <c r="H75" s="32">
        <v>0</v>
      </c>
      <c r="I75" s="32">
        <v>0</v>
      </c>
      <c r="J75" s="21" t="s">
        <v>23</v>
      </c>
    </row>
    <row r="76" spans="1:10" ht="16.5" thickBot="1" x14ac:dyDescent="0.3">
      <c r="A76" s="17">
        <v>63</v>
      </c>
      <c r="B76" s="8" t="s">
        <v>45</v>
      </c>
      <c r="C76" s="32">
        <f t="shared" ref="C76:C81" si="44">SUM(D76:I76)</f>
        <v>178.4</v>
      </c>
      <c r="D76" s="32">
        <v>42</v>
      </c>
      <c r="E76" s="32">
        <v>0</v>
      </c>
      <c r="F76" s="32">
        <v>34.4</v>
      </c>
      <c r="G76" s="32">
        <v>34</v>
      </c>
      <c r="H76" s="32">
        <v>34</v>
      </c>
      <c r="I76" s="32">
        <v>34</v>
      </c>
      <c r="J76" s="21" t="s">
        <v>23</v>
      </c>
    </row>
    <row r="77" spans="1:10" ht="79.5" thickBot="1" x14ac:dyDescent="0.3">
      <c r="A77" s="7">
        <v>64</v>
      </c>
      <c r="B77" s="8" t="s">
        <v>85</v>
      </c>
      <c r="C77" s="32">
        <f t="shared" si="44"/>
        <v>141.69999999999999</v>
      </c>
      <c r="D77" s="32">
        <f>D78+D79</f>
        <v>62.5</v>
      </c>
      <c r="E77" s="32">
        <v>55.6</v>
      </c>
      <c r="F77" s="32">
        <v>5.6</v>
      </c>
      <c r="G77" s="32">
        <v>6</v>
      </c>
      <c r="H77" s="32">
        <f t="shared" ref="H77:I77" si="45">H78+H79</f>
        <v>6</v>
      </c>
      <c r="I77" s="32">
        <f t="shared" si="45"/>
        <v>6</v>
      </c>
      <c r="J77" s="10" t="s">
        <v>47</v>
      </c>
    </row>
    <row r="78" spans="1:10" ht="16.5" thickBot="1" x14ac:dyDescent="0.3">
      <c r="A78" s="7">
        <v>65</v>
      </c>
      <c r="B78" s="8" t="s">
        <v>19</v>
      </c>
      <c r="C78" s="9">
        <f t="shared" si="44"/>
        <v>100</v>
      </c>
      <c r="D78" s="9">
        <v>50</v>
      </c>
      <c r="E78" s="9">
        <v>50</v>
      </c>
      <c r="F78" s="9">
        <v>0</v>
      </c>
      <c r="G78" s="9">
        <v>0</v>
      </c>
      <c r="H78" s="9">
        <v>0</v>
      </c>
      <c r="I78" s="9">
        <v>0</v>
      </c>
      <c r="J78" s="21" t="s">
        <v>23</v>
      </c>
    </row>
    <row r="79" spans="1:10" ht="20.25" customHeight="1" thickBot="1" x14ac:dyDescent="0.3">
      <c r="A79" s="17">
        <v>66</v>
      </c>
      <c r="B79" s="8" t="s">
        <v>48</v>
      </c>
      <c r="C79" s="9">
        <f t="shared" si="44"/>
        <v>41.7</v>
      </c>
      <c r="D79" s="9">
        <v>12.5</v>
      </c>
      <c r="E79" s="9">
        <v>5.6</v>
      </c>
      <c r="F79" s="9">
        <v>5.6</v>
      </c>
      <c r="G79" s="9">
        <v>6</v>
      </c>
      <c r="H79" s="9">
        <v>6</v>
      </c>
      <c r="I79" s="9">
        <v>6</v>
      </c>
      <c r="J79" s="21" t="s">
        <v>23</v>
      </c>
    </row>
    <row r="80" spans="1:10" ht="111" customHeight="1" thickBot="1" x14ac:dyDescent="0.3">
      <c r="A80" s="7">
        <v>67</v>
      </c>
      <c r="B80" s="23" t="s">
        <v>53</v>
      </c>
      <c r="C80" s="38">
        <f t="shared" si="44"/>
        <v>265.8</v>
      </c>
      <c r="D80" s="19">
        <f>D81</f>
        <v>265.8</v>
      </c>
      <c r="E80" s="19">
        <f t="shared" ref="E80:I80" si="46">E81</f>
        <v>0</v>
      </c>
      <c r="F80" s="19">
        <f t="shared" si="46"/>
        <v>0</v>
      </c>
      <c r="G80" s="19">
        <f t="shared" si="46"/>
        <v>0</v>
      </c>
      <c r="H80" s="19">
        <f t="shared" si="46"/>
        <v>0</v>
      </c>
      <c r="I80" s="19">
        <f t="shared" si="46"/>
        <v>0</v>
      </c>
      <c r="J80" s="20">
        <v>6.18</v>
      </c>
    </row>
    <row r="81" spans="1:10" ht="16.5" thickBot="1" x14ac:dyDescent="0.3">
      <c r="A81" s="7">
        <v>68</v>
      </c>
      <c r="B81" s="8" t="s">
        <v>32</v>
      </c>
      <c r="C81" s="9">
        <f t="shared" si="44"/>
        <v>265.8</v>
      </c>
      <c r="D81" s="9">
        <v>265.8</v>
      </c>
      <c r="E81" s="9">
        <v>0</v>
      </c>
      <c r="F81" s="9">
        <v>0</v>
      </c>
      <c r="G81" s="9">
        <v>0</v>
      </c>
      <c r="H81" s="9">
        <v>0</v>
      </c>
      <c r="I81" s="9">
        <v>0</v>
      </c>
      <c r="J81" s="10" t="s">
        <v>18</v>
      </c>
    </row>
    <row r="82" spans="1:10" ht="111" thickBot="1" x14ac:dyDescent="0.3">
      <c r="A82" s="17">
        <v>69</v>
      </c>
      <c r="B82" s="13" t="s">
        <v>86</v>
      </c>
      <c r="C82" s="37">
        <f t="shared" ref="C82:C85" si="47">SUM(D82:I82)</f>
        <v>600</v>
      </c>
      <c r="D82" s="15">
        <f>SUM(D83:D86)</f>
        <v>0</v>
      </c>
      <c r="E82" s="15">
        <f t="shared" ref="E82:F82" si="48">SUM(E83:E86)</f>
        <v>0</v>
      </c>
      <c r="F82" s="15">
        <f t="shared" si="48"/>
        <v>0</v>
      </c>
      <c r="G82" s="15">
        <v>0</v>
      </c>
      <c r="H82" s="15">
        <f t="shared" ref="H82:I82" si="49">SUM(H83:H85)</f>
        <v>300</v>
      </c>
      <c r="I82" s="15">
        <f t="shared" si="49"/>
        <v>300</v>
      </c>
      <c r="J82" s="12" t="s">
        <v>49</v>
      </c>
    </row>
    <row r="83" spans="1:10" ht="16.5" thickBot="1" x14ac:dyDescent="0.3">
      <c r="A83" s="7">
        <v>70</v>
      </c>
      <c r="B83" s="18" t="s">
        <v>19</v>
      </c>
      <c r="C83" s="37">
        <f t="shared" si="47"/>
        <v>0</v>
      </c>
      <c r="D83" s="19"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20" t="s">
        <v>18</v>
      </c>
    </row>
    <row r="84" spans="1:10" ht="16.5" thickBot="1" x14ac:dyDescent="0.3">
      <c r="A84" s="7">
        <v>71</v>
      </c>
      <c r="B84" s="8" t="s">
        <v>20</v>
      </c>
      <c r="C84" s="37">
        <f t="shared" si="47"/>
        <v>0</v>
      </c>
      <c r="D84" s="9">
        <v>0</v>
      </c>
      <c r="E84" s="9">
        <v>0</v>
      </c>
      <c r="F84" s="9">
        <v>0</v>
      </c>
      <c r="G84" s="9">
        <v>0</v>
      </c>
      <c r="H84" s="9">
        <v>0</v>
      </c>
      <c r="I84" s="9">
        <v>0</v>
      </c>
      <c r="J84" s="10" t="s">
        <v>18</v>
      </c>
    </row>
    <row r="85" spans="1:10" ht="16.5" thickBot="1" x14ac:dyDescent="0.3">
      <c r="A85" s="17">
        <v>72</v>
      </c>
      <c r="B85" s="8" t="s">
        <v>50</v>
      </c>
      <c r="C85" s="37">
        <f t="shared" si="47"/>
        <v>600</v>
      </c>
      <c r="D85" s="9">
        <v>0</v>
      </c>
      <c r="E85" s="9">
        <v>0</v>
      </c>
      <c r="F85" s="9">
        <v>0</v>
      </c>
      <c r="G85" s="9">
        <v>0</v>
      </c>
      <c r="H85" s="9">
        <v>300</v>
      </c>
      <c r="I85" s="9">
        <v>300</v>
      </c>
      <c r="J85" s="10" t="s">
        <v>18</v>
      </c>
    </row>
    <row r="86" spans="1:10" ht="16.5" thickBot="1" x14ac:dyDescent="0.3">
      <c r="A86" s="7">
        <v>73</v>
      </c>
      <c r="B86" s="18" t="s">
        <v>36</v>
      </c>
      <c r="C86" s="37">
        <f>SUM(D86:I86)</f>
        <v>600</v>
      </c>
      <c r="D86" s="15">
        <v>0</v>
      </c>
      <c r="E86" s="15">
        <v>0</v>
      </c>
      <c r="F86" s="15">
        <v>0</v>
      </c>
      <c r="G86" s="15">
        <v>0</v>
      </c>
      <c r="H86" s="15">
        <v>300</v>
      </c>
      <c r="I86" s="15">
        <v>300</v>
      </c>
      <c r="J86" s="12" t="s">
        <v>18</v>
      </c>
    </row>
    <row r="87" spans="1:10" ht="63.75" thickBot="1" x14ac:dyDescent="0.3">
      <c r="A87" s="7">
        <v>74</v>
      </c>
      <c r="B87" s="23" t="s">
        <v>87</v>
      </c>
      <c r="C87" s="38">
        <f t="shared" ref="C87:C89" si="50">SUM(D87:I87)</f>
        <v>600</v>
      </c>
      <c r="D87" s="19">
        <f>SUM(D88:D90)</f>
        <v>0</v>
      </c>
      <c r="E87" s="19">
        <f t="shared" ref="E87:I87" si="51">SUM(E88:E90)</f>
        <v>0</v>
      </c>
      <c r="F87" s="19">
        <f t="shared" si="51"/>
        <v>0</v>
      </c>
      <c r="G87" s="19">
        <v>0</v>
      </c>
      <c r="H87" s="19">
        <f t="shared" si="51"/>
        <v>300</v>
      </c>
      <c r="I87" s="19">
        <f t="shared" si="51"/>
        <v>300</v>
      </c>
      <c r="J87" s="20" t="s">
        <v>51</v>
      </c>
    </row>
    <row r="88" spans="1:10" ht="16.5" thickBot="1" x14ac:dyDescent="0.3">
      <c r="A88" s="17">
        <v>75</v>
      </c>
      <c r="B88" s="8" t="s">
        <v>19</v>
      </c>
      <c r="C88" s="9">
        <f t="shared" si="50"/>
        <v>0</v>
      </c>
      <c r="D88" s="9">
        <v>0</v>
      </c>
      <c r="E88" s="9">
        <v>0</v>
      </c>
      <c r="F88" s="9">
        <v>0</v>
      </c>
      <c r="G88" s="9">
        <v>0</v>
      </c>
      <c r="H88" s="9">
        <v>0</v>
      </c>
      <c r="I88" s="9">
        <v>0</v>
      </c>
      <c r="J88" s="10" t="s">
        <v>18</v>
      </c>
    </row>
    <row r="89" spans="1:10" ht="16.5" thickBot="1" x14ac:dyDescent="0.3">
      <c r="A89" s="7">
        <v>76</v>
      </c>
      <c r="B89" s="8" t="s">
        <v>20</v>
      </c>
      <c r="C89" s="9">
        <f t="shared" si="50"/>
        <v>0</v>
      </c>
      <c r="D89" s="9">
        <v>0</v>
      </c>
      <c r="E89" s="9">
        <v>0</v>
      </c>
      <c r="F89" s="9">
        <v>0</v>
      </c>
      <c r="G89" s="9">
        <v>0</v>
      </c>
      <c r="H89" s="9">
        <v>0</v>
      </c>
      <c r="I89" s="9">
        <v>0</v>
      </c>
      <c r="J89" s="10" t="s">
        <v>18</v>
      </c>
    </row>
    <row r="90" spans="1:10" ht="16.5" thickBot="1" x14ac:dyDescent="0.3">
      <c r="A90" s="7">
        <v>77</v>
      </c>
      <c r="B90" s="8" t="s">
        <v>21</v>
      </c>
      <c r="C90" s="9">
        <f>SUM(D90:I90)</f>
        <v>600</v>
      </c>
      <c r="D90" s="9">
        <v>0</v>
      </c>
      <c r="E90" s="9">
        <v>0</v>
      </c>
      <c r="F90" s="9">
        <v>0</v>
      </c>
      <c r="G90" s="9">
        <v>0</v>
      </c>
      <c r="H90" s="9">
        <v>300</v>
      </c>
      <c r="I90" s="9">
        <v>300</v>
      </c>
      <c r="J90" s="10" t="s">
        <v>18</v>
      </c>
    </row>
    <row r="91" spans="1:10" ht="21" customHeight="1" thickBot="1" x14ac:dyDescent="0.3">
      <c r="A91" s="17">
        <v>78</v>
      </c>
      <c r="B91" s="42" t="s">
        <v>54</v>
      </c>
      <c r="C91" s="40"/>
      <c r="D91" s="40"/>
      <c r="E91" s="40"/>
      <c r="F91" s="40"/>
      <c r="G91" s="40"/>
      <c r="H91" s="40"/>
      <c r="I91" s="40"/>
      <c r="J91" s="41"/>
    </row>
    <row r="92" spans="1:10" ht="35.25" customHeight="1" thickBot="1" x14ac:dyDescent="0.3">
      <c r="A92" s="7">
        <v>79</v>
      </c>
      <c r="B92" s="23" t="s">
        <v>55</v>
      </c>
      <c r="C92" s="9">
        <f>C118</f>
        <v>603289.89999999991</v>
      </c>
      <c r="D92" s="19">
        <v>96371.7</v>
      </c>
      <c r="E92" s="19">
        <f t="shared" ref="E92:H92" si="52">SUM(E93:E95)</f>
        <v>108796.4</v>
      </c>
      <c r="F92" s="19">
        <v>112617.8</v>
      </c>
      <c r="G92" s="19">
        <v>122687.4</v>
      </c>
      <c r="H92" s="19">
        <f t="shared" si="52"/>
        <v>77380.7</v>
      </c>
      <c r="I92" s="19">
        <f>SUM(I93:I95)</f>
        <v>80435.899999999994</v>
      </c>
      <c r="J92" s="20" t="s">
        <v>18</v>
      </c>
    </row>
    <row r="93" spans="1:10" ht="15" customHeight="1" thickBot="1" x14ac:dyDescent="0.3">
      <c r="A93" s="7">
        <v>80</v>
      </c>
      <c r="B93" s="8" t="s">
        <v>19</v>
      </c>
      <c r="C93" s="9">
        <f>C119</f>
        <v>5047.2</v>
      </c>
      <c r="D93" s="9">
        <v>5047.2</v>
      </c>
      <c r="E93" s="9">
        <f t="shared" ref="E93:I93" si="53">E98+E109+E119</f>
        <v>0</v>
      </c>
      <c r="F93" s="9">
        <f t="shared" si="53"/>
        <v>0</v>
      </c>
      <c r="G93" s="9">
        <f t="shared" si="53"/>
        <v>0</v>
      </c>
      <c r="H93" s="9">
        <f t="shared" si="53"/>
        <v>0</v>
      </c>
      <c r="I93" s="9">
        <f t="shared" si="53"/>
        <v>0</v>
      </c>
      <c r="J93" s="10" t="s">
        <v>18</v>
      </c>
    </row>
    <row r="94" spans="1:10" ht="18.75" customHeight="1" thickBot="1" x14ac:dyDescent="0.3">
      <c r="A94" s="17">
        <v>81</v>
      </c>
      <c r="B94" s="8" t="s">
        <v>20</v>
      </c>
      <c r="C94" s="9">
        <f>C120</f>
        <v>14365.8</v>
      </c>
      <c r="D94" s="9">
        <v>13965.8</v>
      </c>
      <c r="E94" s="9">
        <v>400</v>
      </c>
      <c r="F94" s="9">
        <f t="shared" ref="F94:I94" si="54">F99+F110+F120</f>
        <v>0</v>
      </c>
      <c r="G94" s="9">
        <f t="shared" si="54"/>
        <v>0</v>
      </c>
      <c r="H94" s="9">
        <f t="shared" si="54"/>
        <v>0</v>
      </c>
      <c r="I94" s="9">
        <f t="shared" si="54"/>
        <v>0</v>
      </c>
      <c r="J94" s="10" t="s">
        <v>18</v>
      </c>
    </row>
    <row r="95" spans="1:10" ht="16.5" thickBot="1" x14ac:dyDescent="0.3">
      <c r="A95" s="7">
        <v>82</v>
      </c>
      <c r="B95" s="8" t="s">
        <v>21</v>
      </c>
      <c r="C95" s="9">
        <f>C121</f>
        <v>583876.89999999991</v>
      </c>
      <c r="D95" s="9">
        <v>77358.7</v>
      </c>
      <c r="E95" s="9">
        <v>108396.4</v>
      </c>
      <c r="F95" s="9">
        <v>112617.8</v>
      </c>
      <c r="G95" s="9">
        <v>122687.4</v>
      </c>
      <c r="H95" s="9">
        <f t="shared" ref="H95:I95" si="55">H100+H111+H121</f>
        <v>77380.7</v>
      </c>
      <c r="I95" s="9">
        <f t="shared" si="55"/>
        <v>80435.899999999994</v>
      </c>
      <c r="J95" s="10" t="s">
        <v>18</v>
      </c>
    </row>
    <row r="96" spans="1:10" ht="15.75" customHeight="1" thickBot="1" x14ac:dyDescent="0.3">
      <c r="A96" s="7">
        <v>83</v>
      </c>
      <c r="B96" s="39" t="s">
        <v>28</v>
      </c>
      <c r="C96" s="40"/>
      <c r="D96" s="40"/>
      <c r="E96" s="40"/>
      <c r="F96" s="40"/>
      <c r="G96" s="40"/>
      <c r="H96" s="40"/>
      <c r="I96" s="40"/>
      <c r="J96" s="41"/>
    </row>
    <row r="97" spans="1:10" ht="19.5" customHeight="1" thickBot="1" x14ac:dyDescent="0.3">
      <c r="A97" s="17">
        <v>84</v>
      </c>
      <c r="B97" s="23" t="s">
        <v>33</v>
      </c>
      <c r="C97" s="9">
        <f t="shared" ref="C97:C99" si="56">SUM(D97:I97)</f>
        <v>0</v>
      </c>
      <c r="D97" s="19">
        <f>SUM(D98:D100)</f>
        <v>0</v>
      </c>
      <c r="E97" s="19">
        <f t="shared" ref="E97:I97" si="57">SUM(E98:E100)</f>
        <v>0</v>
      </c>
      <c r="F97" s="19">
        <f t="shared" si="57"/>
        <v>0</v>
      </c>
      <c r="G97" s="19">
        <f t="shared" si="57"/>
        <v>0</v>
      </c>
      <c r="H97" s="19">
        <f t="shared" si="57"/>
        <v>0</v>
      </c>
      <c r="I97" s="19">
        <f t="shared" si="57"/>
        <v>0</v>
      </c>
      <c r="J97" s="20" t="s">
        <v>18</v>
      </c>
    </row>
    <row r="98" spans="1:10" ht="19.5" customHeight="1" thickBot="1" x14ac:dyDescent="0.3">
      <c r="A98" s="7">
        <v>85</v>
      </c>
      <c r="B98" s="8" t="s">
        <v>19</v>
      </c>
      <c r="C98" s="9">
        <f t="shared" si="56"/>
        <v>0</v>
      </c>
      <c r="D98" s="9">
        <v>0</v>
      </c>
      <c r="E98" s="9">
        <v>0</v>
      </c>
      <c r="F98" s="9">
        <v>0</v>
      </c>
      <c r="G98" s="9">
        <v>0</v>
      </c>
      <c r="H98" s="9">
        <v>0</v>
      </c>
      <c r="I98" s="9">
        <v>0</v>
      </c>
      <c r="J98" s="10" t="s">
        <v>18</v>
      </c>
    </row>
    <row r="99" spans="1:10" ht="17.25" customHeight="1" thickBot="1" x14ac:dyDescent="0.3">
      <c r="A99" s="7">
        <v>86</v>
      </c>
      <c r="B99" s="8" t="s">
        <v>20</v>
      </c>
      <c r="C99" s="9">
        <f t="shared" si="56"/>
        <v>0</v>
      </c>
      <c r="D99" s="9">
        <v>0</v>
      </c>
      <c r="E99" s="9">
        <v>0</v>
      </c>
      <c r="F99" s="9">
        <v>0</v>
      </c>
      <c r="G99" s="9">
        <v>0</v>
      </c>
      <c r="H99" s="9">
        <v>0</v>
      </c>
      <c r="I99" s="9">
        <v>0</v>
      </c>
      <c r="J99" s="10" t="s">
        <v>18</v>
      </c>
    </row>
    <row r="100" spans="1:10" ht="18.75" customHeight="1" thickBot="1" x14ac:dyDescent="0.3">
      <c r="A100" s="17">
        <v>87</v>
      </c>
      <c r="B100" s="8" t="s">
        <v>21</v>
      </c>
      <c r="C100" s="9">
        <f>SUM(D100:I100)</f>
        <v>0</v>
      </c>
      <c r="D100" s="9">
        <f>D105</f>
        <v>0</v>
      </c>
      <c r="E100" s="9">
        <f t="shared" ref="E100:I100" si="58">E105</f>
        <v>0</v>
      </c>
      <c r="F100" s="9">
        <f t="shared" si="58"/>
        <v>0</v>
      </c>
      <c r="G100" s="9">
        <f t="shared" si="58"/>
        <v>0</v>
      </c>
      <c r="H100" s="9">
        <f t="shared" si="58"/>
        <v>0</v>
      </c>
      <c r="I100" s="9">
        <f t="shared" si="58"/>
        <v>0</v>
      </c>
      <c r="J100" s="10" t="s">
        <v>18</v>
      </c>
    </row>
    <row r="101" spans="1:10" ht="48.75" customHeight="1" thickBot="1" x14ac:dyDescent="0.3">
      <c r="A101" s="7">
        <v>88</v>
      </c>
      <c r="B101" s="13" t="s">
        <v>58</v>
      </c>
      <c r="C101" s="9">
        <f t="shared" ref="C101:C103" si="59">SUM(D101:I101)</f>
        <v>0</v>
      </c>
      <c r="D101" s="15">
        <f>D102</f>
        <v>0</v>
      </c>
      <c r="E101" s="15">
        <f t="shared" ref="E101:I101" si="60">E102</f>
        <v>0</v>
      </c>
      <c r="F101" s="15">
        <f t="shared" si="60"/>
        <v>0</v>
      </c>
      <c r="G101" s="15">
        <f t="shared" si="60"/>
        <v>0</v>
      </c>
      <c r="H101" s="15">
        <f t="shared" si="60"/>
        <v>0</v>
      </c>
      <c r="I101" s="15">
        <f t="shared" si="60"/>
        <v>0</v>
      </c>
      <c r="J101" s="12" t="s">
        <v>56</v>
      </c>
    </row>
    <row r="102" spans="1:10" ht="31.5" customHeight="1" thickBot="1" x14ac:dyDescent="0.3">
      <c r="A102" s="7">
        <v>89</v>
      </c>
      <c r="B102" s="18" t="s">
        <v>57</v>
      </c>
      <c r="C102" s="9">
        <f t="shared" si="59"/>
        <v>0</v>
      </c>
      <c r="D102" s="19">
        <f>SUM(D103:D105)</f>
        <v>0</v>
      </c>
      <c r="E102" s="19">
        <f t="shared" ref="E102:I102" si="61">SUM(E103:E105)</f>
        <v>0</v>
      </c>
      <c r="F102" s="19">
        <f t="shared" si="61"/>
        <v>0</v>
      </c>
      <c r="G102" s="19">
        <f t="shared" si="61"/>
        <v>0</v>
      </c>
      <c r="H102" s="19">
        <f t="shared" si="61"/>
        <v>0</v>
      </c>
      <c r="I102" s="19">
        <f t="shared" si="61"/>
        <v>0</v>
      </c>
      <c r="J102" s="20" t="s">
        <v>18</v>
      </c>
    </row>
    <row r="103" spans="1:10" ht="16.5" customHeight="1" thickBot="1" x14ac:dyDescent="0.3">
      <c r="A103" s="17">
        <v>90</v>
      </c>
      <c r="B103" s="8" t="s">
        <v>19</v>
      </c>
      <c r="C103" s="9">
        <f t="shared" si="59"/>
        <v>0</v>
      </c>
      <c r="D103" s="9">
        <v>0</v>
      </c>
      <c r="E103" s="9">
        <v>0</v>
      </c>
      <c r="F103" s="9">
        <v>0</v>
      </c>
      <c r="G103" s="9">
        <v>0</v>
      </c>
      <c r="H103" s="9">
        <v>0</v>
      </c>
      <c r="I103" s="9">
        <v>0</v>
      </c>
      <c r="J103" s="10" t="s">
        <v>18</v>
      </c>
    </row>
    <row r="104" spans="1:10" ht="15.75" customHeight="1" thickBot="1" x14ac:dyDescent="0.3">
      <c r="A104" s="7">
        <v>91</v>
      </c>
      <c r="B104" s="8" t="s">
        <v>20</v>
      </c>
      <c r="C104" s="9">
        <f>SUM(D104:I104)</f>
        <v>0</v>
      </c>
      <c r="D104" s="9">
        <v>0</v>
      </c>
      <c r="E104" s="9">
        <v>0</v>
      </c>
      <c r="F104" s="9">
        <v>0</v>
      </c>
      <c r="G104" s="9">
        <v>0</v>
      </c>
      <c r="H104" s="9">
        <v>0</v>
      </c>
      <c r="I104" s="9">
        <v>0</v>
      </c>
      <c r="J104" s="10" t="s">
        <v>18</v>
      </c>
    </row>
    <row r="105" spans="1:10" ht="15.75" customHeight="1" thickBot="1" x14ac:dyDescent="0.3">
      <c r="A105" s="7">
        <v>92</v>
      </c>
      <c r="B105" s="18" t="s">
        <v>35</v>
      </c>
      <c r="C105" s="18">
        <f>SUM(D105:I105)</f>
        <v>0</v>
      </c>
      <c r="D105" s="19">
        <v>0</v>
      </c>
      <c r="E105" s="19">
        <v>0</v>
      </c>
      <c r="F105" s="18">
        <v>0</v>
      </c>
      <c r="G105" s="19">
        <v>0</v>
      </c>
      <c r="H105" s="19">
        <v>0</v>
      </c>
      <c r="I105" s="19">
        <v>0</v>
      </c>
      <c r="J105" s="20" t="s">
        <v>18</v>
      </c>
    </row>
    <row r="106" spans="1:10" ht="16.5" thickBot="1" x14ac:dyDescent="0.3">
      <c r="A106" s="17">
        <v>93</v>
      </c>
      <c r="B106" s="18" t="s">
        <v>36</v>
      </c>
      <c r="C106" s="18">
        <f>SUM(D106:I106)</f>
        <v>0</v>
      </c>
      <c r="D106" s="19">
        <v>0</v>
      </c>
      <c r="E106" s="19">
        <v>0</v>
      </c>
      <c r="F106" s="18">
        <v>0</v>
      </c>
      <c r="G106" s="19">
        <v>0</v>
      </c>
      <c r="H106" s="19">
        <v>0</v>
      </c>
      <c r="I106" s="19">
        <v>0</v>
      </c>
      <c r="J106" s="20" t="s">
        <v>18</v>
      </c>
    </row>
    <row r="107" spans="1:10" ht="16.5" thickBot="1" x14ac:dyDescent="0.3">
      <c r="A107" s="7">
        <v>94</v>
      </c>
      <c r="B107" s="39" t="s">
        <v>59</v>
      </c>
      <c r="C107" s="40"/>
      <c r="D107" s="40"/>
      <c r="E107" s="40"/>
      <c r="F107" s="40"/>
      <c r="G107" s="40"/>
      <c r="H107" s="40"/>
      <c r="I107" s="40"/>
      <c r="J107" s="41"/>
    </row>
    <row r="108" spans="1:10" ht="18" customHeight="1" thickBot="1" x14ac:dyDescent="0.3">
      <c r="A108" s="7">
        <v>95</v>
      </c>
      <c r="B108" s="23" t="s">
        <v>72</v>
      </c>
      <c r="C108" s="9">
        <f>SUM(D108:I108)</f>
        <v>0</v>
      </c>
      <c r="D108" s="19">
        <f>SUM(D109:D111)</f>
        <v>0</v>
      </c>
      <c r="E108" s="19">
        <f t="shared" ref="E108:I108" si="62">SUM(E109:E111)</f>
        <v>0</v>
      </c>
      <c r="F108" s="19">
        <f t="shared" si="62"/>
        <v>0</v>
      </c>
      <c r="G108" s="19">
        <f t="shared" si="62"/>
        <v>0</v>
      </c>
      <c r="H108" s="19">
        <f t="shared" si="62"/>
        <v>0</v>
      </c>
      <c r="I108" s="19">
        <f t="shared" si="62"/>
        <v>0</v>
      </c>
      <c r="J108" s="20" t="s">
        <v>18</v>
      </c>
    </row>
    <row r="109" spans="1:10" ht="17.25" customHeight="1" thickBot="1" x14ac:dyDescent="0.3">
      <c r="A109" s="17">
        <v>96</v>
      </c>
      <c r="B109" s="8" t="s">
        <v>19</v>
      </c>
      <c r="C109" s="9">
        <f t="shared" ref="C109:C110" si="63">SUM(D109:I109)</f>
        <v>0</v>
      </c>
      <c r="D109" s="9">
        <f t="shared" ref="D109:I110" si="64">D113</f>
        <v>0</v>
      </c>
      <c r="E109" s="9">
        <f t="shared" si="64"/>
        <v>0</v>
      </c>
      <c r="F109" s="9">
        <f t="shared" si="64"/>
        <v>0</v>
      </c>
      <c r="G109" s="9">
        <f t="shared" si="64"/>
        <v>0</v>
      </c>
      <c r="H109" s="9">
        <f t="shared" si="64"/>
        <v>0</v>
      </c>
      <c r="I109" s="9">
        <f t="shared" si="64"/>
        <v>0</v>
      </c>
      <c r="J109" s="10" t="s">
        <v>18</v>
      </c>
    </row>
    <row r="110" spans="1:10" ht="16.5" customHeight="1" thickBot="1" x14ac:dyDescent="0.3">
      <c r="A110" s="7">
        <v>97</v>
      </c>
      <c r="B110" s="8" t="s">
        <v>20</v>
      </c>
      <c r="C110" s="9">
        <f t="shared" si="63"/>
        <v>0</v>
      </c>
      <c r="D110" s="9">
        <f t="shared" si="64"/>
        <v>0</v>
      </c>
      <c r="E110" s="9">
        <f t="shared" si="64"/>
        <v>0</v>
      </c>
      <c r="F110" s="9">
        <f t="shared" si="64"/>
        <v>0</v>
      </c>
      <c r="G110" s="9">
        <f t="shared" si="64"/>
        <v>0</v>
      </c>
      <c r="H110" s="9">
        <f t="shared" si="64"/>
        <v>0</v>
      </c>
      <c r="I110" s="9">
        <f t="shared" si="64"/>
        <v>0</v>
      </c>
      <c r="J110" s="10" t="s">
        <v>18</v>
      </c>
    </row>
    <row r="111" spans="1:10" ht="18.75" customHeight="1" thickBot="1" x14ac:dyDescent="0.3">
      <c r="A111" s="7">
        <v>98</v>
      </c>
      <c r="B111" s="8" t="s">
        <v>21</v>
      </c>
      <c r="C111" s="9">
        <f>SUM(D111:I111)</f>
        <v>0</v>
      </c>
      <c r="D111" s="9">
        <f>D115</f>
        <v>0</v>
      </c>
      <c r="E111" s="9">
        <f t="shared" ref="E111:I111" si="65">E115</f>
        <v>0</v>
      </c>
      <c r="F111" s="9">
        <f t="shared" si="65"/>
        <v>0</v>
      </c>
      <c r="G111" s="9">
        <f t="shared" si="65"/>
        <v>0</v>
      </c>
      <c r="H111" s="9">
        <f t="shared" si="65"/>
        <v>0</v>
      </c>
      <c r="I111" s="9">
        <f t="shared" si="65"/>
        <v>0</v>
      </c>
      <c r="J111" s="10" t="s">
        <v>18</v>
      </c>
    </row>
    <row r="112" spans="1:10" ht="50.25" customHeight="1" thickBot="1" x14ac:dyDescent="0.3">
      <c r="A112" s="17">
        <v>99</v>
      </c>
      <c r="B112" s="23" t="s">
        <v>60</v>
      </c>
      <c r="C112" s="19">
        <f>SUM(D112:I112)</f>
        <v>0</v>
      </c>
      <c r="D112" s="19">
        <f>SUM(D113:D116)</f>
        <v>0</v>
      </c>
      <c r="E112" s="19">
        <f t="shared" ref="E112:I112" si="66">SUM(E113:E116)</f>
        <v>0</v>
      </c>
      <c r="F112" s="19">
        <f t="shared" si="66"/>
        <v>0</v>
      </c>
      <c r="G112" s="19">
        <f t="shared" si="66"/>
        <v>0</v>
      </c>
      <c r="H112" s="19">
        <f t="shared" si="66"/>
        <v>0</v>
      </c>
      <c r="I112" s="19">
        <f t="shared" si="66"/>
        <v>0</v>
      </c>
      <c r="J112" s="20" t="s">
        <v>56</v>
      </c>
    </row>
    <row r="113" spans="1:10" ht="14.25" customHeight="1" thickBot="1" x14ac:dyDescent="0.3">
      <c r="A113" s="7">
        <v>100</v>
      </c>
      <c r="B113" s="8" t="s">
        <v>19</v>
      </c>
      <c r="C113" s="19">
        <f t="shared" ref="C113:C115" si="67">SUM(D113:I113)</f>
        <v>0</v>
      </c>
      <c r="D113" s="9">
        <v>0</v>
      </c>
      <c r="E113" s="9">
        <v>0</v>
      </c>
      <c r="F113" s="9">
        <v>0</v>
      </c>
      <c r="G113" s="9">
        <v>0</v>
      </c>
      <c r="H113" s="9">
        <v>0</v>
      </c>
      <c r="I113" s="9">
        <v>0</v>
      </c>
      <c r="J113" s="10" t="s">
        <v>18</v>
      </c>
    </row>
    <row r="114" spans="1:10" ht="15.75" customHeight="1" thickBot="1" x14ac:dyDescent="0.3">
      <c r="A114" s="7">
        <v>101</v>
      </c>
      <c r="B114" s="8" t="s">
        <v>20</v>
      </c>
      <c r="C114" s="19">
        <f t="shared" si="67"/>
        <v>0</v>
      </c>
      <c r="D114" s="9">
        <v>0</v>
      </c>
      <c r="E114" s="9">
        <v>0</v>
      </c>
      <c r="F114" s="9">
        <v>0</v>
      </c>
      <c r="G114" s="9">
        <v>0</v>
      </c>
      <c r="H114" s="9">
        <v>0</v>
      </c>
      <c r="I114" s="9">
        <v>0</v>
      </c>
      <c r="J114" s="10" t="s">
        <v>18</v>
      </c>
    </row>
    <row r="115" spans="1:10" ht="15.75" customHeight="1" thickBot="1" x14ac:dyDescent="0.3">
      <c r="A115" s="17">
        <v>102</v>
      </c>
      <c r="B115" s="18" t="s">
        <v>35</v>
      </c>
      <c r="C115" s="19">
        <f t="shared" si="67"/>
        <v>0</v>
      </c>
      <c r="D115" s="19">
        <v>0</v>
      </c>
      <c r="E115" s="19">
        <v>0</v>
      </c>
      <c r="F115" s="19">
        <v>0</v>
      </c>
      <c r="G115" s="19">
        <v>0</v>
      </c>
      <c r="H115" s="19">
        <v>0</v>
      </c>
      <c r="I115" s="19">
        <v>0</v>
      </c>
      <c r="J115" s="20" t="s">
        <v>18</v>
      </c>
    </row>
    <row r="116" spans="1:10" ht="16.5" thickBot="1" x14ac:dyDescent="0.3">
      <c r="A116" s="7">
        <v>103</v>
      </c>
      <c r="B116" s="18" t="s">
        <v>36</v>
      </c>
      <c r="C116" s="19">
        <f>SUM(D116:I116)</f>
        <v>0</v>
      </c>
      <c r="D116" s="19">
        <v>0</v>
      </c>
      <c r="E116" s="19">
        <v>0</v>
      </c>
      <c r="F116" s="19">
        <v>0</v>
      </c>
      <c r="G116" s="19">
        <v>0</v>
      </c>
      <c r="H116" s="19">
        <v>0</v>
      </c>
      <c r="I116" s="19">
        <v>0</v>
      </c>
      <c r="J116" s="20" t="s">
        <v>18</v>
      </c>
    </row>
    <row r="117" spans="1:10" ht="18.75" customHeight="1" thickBot="1" x14ac:dyDescent="0.3">
      <c r="A117" s="7">
        <v>104</v>
      </c>
      <c r="B117" s="39" t="s">
        <v>61</v>
      </c>
      <c r="C117" s="40"/>
      <c r="D117" s="40"/>
      <c r="E117" s="40"/>
      <c r="F117" s="40"/>
      <c r="G117" s="40"/>
      <c r="H117" s="40"/>
      <c r="I117" s="40"/>
      <c r="J117" s="41"/>
    </row>
    <row r="118" spans="1:10" ht="15" customHeight="1" thickBot="1" x14ac:dyDescent="0.3">
      <c r="A118" s="17">
        <v>105</v>
      </c>
      <c r="B118" s="23" t="s">
        <v>52</v>
      </c>
      <c r="C118" s="37">
        <f>SUM(D118:I118)</f>
        <v>603289.89999999991</v>
      </c>
      <c r="D118" s="19">
        <v>96371.7</v>
      </c>
      <c r="E118" s="19">
        <v>108796.4</v>
      </c>
      <c r="F118" s="19">
        <v>117617.8</v>
      </c>
      <c r="G118" s="19">
        <v>122687.4</v>
      </c>
      <c r="H118" s="19">
        <f>SUM(H147+H149+H134+H130)</f>
        <v>77380.7</v>
      </c>
      <c r="I118" s="19">
        <f>SUM(I130+I134+I147+I149)</f>
        <v>80435.899999999994</v>
      </c>
      <c r="J118" s="20" t="s">
        <v>18</v>
      </c>
    </row>
    <row r="119" spans="1:10" ht="15" customHeight="1" thickBot="1" x14ac:dyDescent="0.3">
      <c r="A119" s="7">
        <v>106</v>
      </c>
      <c r="B119" s="8" t="s">
        <v>19</v>
      </c>
      <c r="C119" s="19">
        <f t="shared" ref="C119:C121" si="68">SUM(D119:I119)</f>
        <v>5047.2</v>
      </c>
      <c r="D119" s="9">
        <v>5047.2</v>
      </c>
      <c r="E119" s="9">
        <f t="shared" ref="E119:I119" si="69">E124+E132</f>
        <v>0</v>
      </c>
      <c r="F119" s="9">
        <f t="shared" si="69"/>
        <v>0</v>
      </c>
      <c r="G119" s="9">
        <f t="shared" si="69"/>
        <v>0</v>
      </c>
      <c r="H119" s="9">
        <f t="shared" si="69"/>
        <v>0</v>
      </c>
      <c r="I119" s="9">
        <f t="shared" si="69"/>
        <v>0</v>
      </c>
      <c r="J119" s="10" t="s">
        <v>18</v>
      </c>
    </row>
    <row r="120" spans="1:10" ht="19.5" customHeight="1" thickBot="1" x14ac:dyDescent="0.3">
      <c r="A120" s="7">
        <v>107</v>
      </c>
      <c r="B120" s="8" t="s">
        <v>20</v>
      </c>
      <c r="C120" s="19">
        <f t="shared" si="68"/>
        <v>14365.8</v>
      </c>
      <c r="D120" s="9">
        <v>13965.8</v>
      </c>
      <c r="E120" s="9">
        <v>400</v>
      </c>
      <c r="F120" s="9">
        <f t="shared" ref="F120:I120" si="70">F125+F129</f>
        <v>0</v>
      </c>
      <c r="G120" s="9">
        <f t="shared" si="70"/>
        <v>0</v>
      </c>
      <c r="H120" s="9">
        <f t="shared" si="70"/>
        <v>0</v>
      </c>
      <c r="I120" s="9">
        <f t="shared" si="70"/>
        <v>0</v>
      </c>
      <c r="J120" s="10" t="s">
        <v>18</v>
      </c>
    </row>
    <row r="121" spans="1:10" ht="15.75" customHeight="1" thickBot="1" x14ac:dyDescent="0.3">
      <c r="A121" s="17">
        <v>108</v>
      </c>
      <c r="B121" s="8" t="s">
        <v>62</v>
      </c>
      <c r="C121" s="19">
        <f t="shared" si="68"/>
        <v>583876.89999999991</v>
      </c>
      <c r="D121" s="9">
        <v>77358.7</v>
      </c>
      <c r="E121" s="9">
        <v>108396.4</v>
      </c>
      <c r="F121" s="9">
        <v>117617.8</v>
      </c>
      <c r="G121" s="9">
        <v>122687.4</v>
      </c>
      <c r="H121" s="9">
        <f>H118</f>
        <v>77380.7</v>
      </c>
      <c r="I121" s="9">
        <f>I118</f>
        <v>80435.899999999994</v>
      </c>
      <c r="J121" s="10" t="s">
        <v>18</v>
      </c>
    </row>
    <row r="122" spans="1:10" ht="16.5" thickBot="1" x14ac:dyDescent="0.3">
      <c r="A122" s="7">
        <v>109</v>
      </c>
      <c r="B122" s="18" t="s">
        <v>36</v>
      </c>
      <c r="C122" s="19">
        <f>SUM(D122:I122)</f>
        <v>1261.8</v>
      </c>
      <c r="D122" s="19">
        <f>D127+D135</f>
        <v>1261.8</v>
      </c>
      <c r="E122" s="19">
        <v>0</v>
      </c>
      <c r="F122" s="19">
        <v>0</v>
      </c>
      <c r="G122" s="19">
        <f t="shared" ref="G122:I122" si="71">G127+G135</f>
        <v>0</v>
      </c>
      <c r="H122" s="19">
        <f t="shared" si="71"/>
        <v>0</v>
      </c>
      <c r="I122" s="19">
        <f t="shared" si="71"/>
        <v>0</v>
      </c>
      <c r="J122" s="20" t="s">
        <v>23</v>
      </c>
    </row>
    <row r="123" spans="1:10" ht="113.25" customHeight="1" thickBot="1" x14ac:dyDescent="0.3">
      <c r="A123" s="7">
        <v>110</v>
      </c>
      <c r="B123" s="11" t="s">
        <v>88</v>
      </c>
      <c r="C123" s="36">
        <f t="shared" ref="C123:C126" si="72">SUM(D123:I123)</f>
        <v>6246.5</v>
      </c>
      <c r="D123" s="9">
        <f>SUM(D124:D126)</f>
        <v>6246.5</v>
      </c>
      <c r="E123" s="9">
        <f t="shared" ref="E123:I123" si="73">SUM(E124:E126)</f>
        <v>0</v>
      </c>
      <c r="F123" s="9">
        <f t="shared" si="73"/>
        <v>0</v>
      </c>
      <c r="G123" s="9">
        <f t="shared" si="73"/>
        <v>0</v>
      </c>
      <c r="H123" s="9">
        <f>SUM(H124:H126)</f>
        <v>0</v>
      </c>
      <c r="I123" s="9">
        <f t="shared" si="73"/>
        <v>0</v>
      </c>
      <c r="J123" s="10">
        <v>29</v>
      </c>
    </row>
    <row r="124" spans="1:10" ht="20.25" customHeight="1" thickBot="1" x14ac:dyDescent="0.3">
      <c r="A124" s="17">
        <v>111</v>
      </c>
      <c r="B124" s="8" t="s">
        <v>19</v>
      </c>
      <c r="C124" s="36">
        <f t="shared" si="72"/>
        <v>4997.2</v>
      </c>
      <c r="D124" s="9">
        <v>4997.2</v>
      </c>
      <c r="E124" s="9">
        <v>0</v>
      </c>
      <c r="F124" s="9">
        <v>0</v>
      </c>
      <c r="G124" s="9">
        <v>0</v>
      </c>
      <c r="H124" s="9">
        <v>0</v>
      </c>
      <c r="I124" s="9">
        <v>0</v>
      </c>
      <c r="J124" s="10" t="s">
        <v>23</v>
      </c>
    </row>
    <row r="125" spans="1:10" ht="18" customHeight="1" thickBot="1" x14ac:dyDescent="0.3">
      <c r="A125" s="7">
        <v>112</v>
      </c>
      <c r="B125" s="8" t="s">
        <v>20</v>
      </c>
      <c r="C125" s="36">
        <f t="shared" si="72"/>
        <v>0</v>
      </c>
      <c r="D125" s="9">
        <v>0</v>
      </c>
      <c r="E125" s="9">
        <v>0</v>
      </c>
      <c r="F125" s="9">
        <v>0</v>
      </c>
      <c r="G125" s="9">
        <v>0</v>
      </c>
      <c r="H125" s="9">
        <v>0</v>
      </c>
      <c r="I125" s="9">
        <v>0</v>
      </c>
      <c r="J125" s="10" t="s">
        <v>23</v>
      </c>
    </row>
    <row r="126" spans="1:10" ht="15.75" customHeight="1" thickBot="1" x14ac:dyDescent="0.3">
      <c r="A126" s="7">
        <v>113</v>
      </c>
      <c r="B126" s="8" t="s">
        <v>50</v>
      </c>
      <c r="C126" s="36">
        <f t="shared" si="72"/>
        <v>1249.3</v>
      </c>
      <c r="D126" s="9">
        <f>D127</f>
        <v>1249.3</v>
      </c>
      <c r="E126" s="9">
        <f t="shared" ref="E126:I126" si="74">E127</f>
        <v>0</v>
      </c>
      <c r="F126" s="9">
        <f t="shared" si="74"/>
        <v>0</v>
      </c>
      <c r="G126" s="9">
        <f t="shared" si="74"/>
        <v>0</v>
      </c>
      <c r="H126" s="9">
        <f t="shared" si="74"/>
        <v>0</v>
      </c>
      <c r="I126" s="9">
        <f t="shared" si="74"/>
        <v>0</v>
      </c>
      <c r="J126" s="10" t="s">
        <v>23</v>
      </c>
    </row>
    <row r="127" spans="1:10" ht="18.75" customHeight="1" thickBot="1" x14ac:dyDescent="0.3">
      <c r="A127" s="17">
        <v>114</v>
      </c>
      <c r="B127" s="22" t="s">
        <v>36</v>
      </c>
      <c r="C127" s="36">
        <f>SUM(D127:I127)</f>
        <v>1249.3</v>
      </c>
      <c r="D127" s="15">
        <v>1249.3</v>
      </c>
      <c r="E127" s="15">
        <v>0</v>
      </c>
      <c r="F127" s="15">
        <v>0</v>
      </c>
      <c r="G127" s="15">
        <v>0</v>
      </c>
      <c r="H127" s="15">
        <v>0</v>
      </c>
      <c r="I127" s="15">
        <v>0</v>
      </c>
      <c r="J127" s="12" t="s">
        <v>23</v>
      </c>
    </row>
    <row r="128" spans="1:10" ht="114" customHeight="1" thickBot="1" x14ac:dyDescent="0.3">
      <c r="A128" s="7">
        <v>115</v>
      </c>
      <c r="B128" s="23" t="s">
        <v>71</v>
      </c>
      <c r="C128" s="37">
        <f>SUM(D128:I128)</f>
        <v>6925.6</v>
      </c>
      <c r="D128" s="19">
        <f>D130+D129</f>
        <v>5943.8</v>
      </c>
      <c r="E128" s="19">
        <f t="shared" ref="E128:I128" si="75">E130+E129</f>
        <v>0</v>
      </c>
      <c r="F128" s="19">
        <f t="shared" si="75"/>
        <v>0</v>
      </c>
      <c r="G128" s="19"/>
      <c r="H128" s="19">
        <f t="shared" si="75"/>
        <v>481.3</v>
      </c>
      <c r="I128" s="19">
        <f t="shared" si="75"/>
        <v>500.5</v>
      </c>
      <c r="J128" s="20">
        <v>28</v>
      </c>
    </row>
    <row r="129" spans="1:10" ht="21" customHeight="1" thickBot="1" x14ac:dyDescent="0.3">
      <c r="A129" s="17">
        <v>116</v>
      </c>
      <c r="B129" s="8" t="s">
        <v>20</v>
      </c>
      <c r="C129" s="38">
        <f>SUM(D129:I129)</f>
        <v>5943.8</v>
      </c>
      <c r="D129" s="9">
        <v>5943.8</v>
      </c>
      <c r="E129" s="9">
        <v>0</v>
      </c>
      <c r="F129" s="9">
        <v>0</v>
      </c>
      <c r="G129" s="9">
        <v>0</v>
      </c>
      <c r="H129" s="9">
        <v>0</v>
      </c>
      <c r="I129" s="9">
        <v>0</v>
      </c>
      <c r="J129" s="10"/>
    </row>
    <row r="130" spans="1:10" ht="16.5" thickBot="1" x14ac:dyDescent="0.3">
      <c r="A130" s="7">
        <v>117</v>
      </c>
      <c r="B130" s="8" t="s">
        <v>32</v>
      </c>
      <c r="C130" s="38">
        <f>SUM(D130:I130)</f>
        <v>981.8</v>
      </c>
      <c r="D130" s="9">
        <v>0</v>
      </c>
      <c r="E130" s="9">
        <v>0</v>
      </c>
      <c r="F130" s="9">
        <v>0</v>
      </c>
      <c r="G130" s="9"/>
      <c r="H130" s="9">
        <v>481.3</v>
      </c>
      <c r="I130" s="9">
        <v>500.5</v>
      </c>
      <c r="J130" s="10" t="s">
        <v>18</v>
      </c>
    </row>
    <row r="131" spans="1:10" ht="45.75" customHeight="1" thickBot="1" x14ac:dyDescent="0.3">
      <c r="A131" s="17">
        <v>118</v>
      </c>
      <c r="B131" s="11" t="s">
        <v>63</v>
      </c>
      <c r="C131" s="38">
        <f>SUM(D131:I131)</f>
        <v>575596.6</v>
      </c>
      <c r="D131" s="9">
        <v>82060.2</v>
      </c>
      <c r="E131" s="9">
        <v>108396.4</v>
      </c>
      <c r="F131" s="9">
        <v>112617.8</v>
      </c>
      <c r="G131" s="9">
        <v>117687.4</v>
      </c>
      <c r="H131" s="9">
        <f t="shared" ref="H131:I131" si="76">SUM(H132:H134)</f>
        <v>75899.399999999994</v>
      </c>
      <c r="I131" s="9">
        <f t="shared" si="76"/>
        <v>78935.399999999994</v>
      </c>
      <c r="J131" s="21" t="s">
        <v>64</v>
      </c>
    </row>
    <row r="132" spans="1:10" ht="16.5" customHeight="1" thickBot="1" x14ac:dyDescent="0.3">
      <c r="A132" s="7">
        <v>119</v>
      </c>
      <c r="B132" s="8" t="s">
        <v>19</v>
      </c>
      <c r="C132" s="38">
        <f t="shared" ref="C132:C133" si="77">SUM(D132:I132)</f>
        <v>50</v>
      </c>
      <c r="D132" s="9">
        <f>D137</f>
        <v>50</v>
      </c>
      <c r="E132" s="9">
        <f t="shared" ref="E132:I132" si="78">E137</f>
        <v>0</v>
      </c>
      <c r="F132" s="9">
        <f t="shared" si="78"/>
        <v>0</v>
      </c>
      <c r="G132" s="9">
        <f t="shared" si="78"/>
        <v>0</v>
      </c>
      <c r="H132" s="9">
        <f t="shared" si="78"/>
        <v>0</v>
      </c>
      <c r="I132" s="9">
        <f t="shared" si="78"/>
        <v>0</v>
      </c>
      <c r="J132" s="10" t="s">
        <v>18</v>
      </c>
    </row>
    <row r="133" spans="1:10" ht="18" customHeight="1" thickBot="1" x14ac:dyDescent="0.3">
      <c r="A133" s="17">
        <v>120</v>
      </c>
      <c r="B133" s="8" t="s">
        <v>20</v>
      </c>
      <c r="C133" s="38">
        <f t="shared" si="77"/>
        <v>8022</v>
      </c>
      <c r="D133" s="9">
        <v>8022</v>
      </c>
      <c r="E133" s="9">
        <f t="shared" ref="E133:I133" si="79">E138</f>
        <v>0</v>
      </c>
      <c r="F133" s="9">
        <f t="shared" si="79"/>
        <v>0</v>
      </c>
      <c r="G133" s="9">
        <f t="shared" si="79"/>
        <v>0</v>
      </c>
      <c r="H133" s="9">
        <f t="shared" si="79"/>
        <v>0</v>
      </c>
      <c r="I133" s="9">
        <f t="shared" si="79"/>
        <v>0</v>
      </c>
      <c r="J133" s="10" t="s">
        <v>18</v>
      </c>
    </row>
    <row r="134" spans="1:10" ht="15.75" customHeight="1" thickBot="1" x14ac:dyDescent="0.3">
      <c r="A134" s="7">
        <v>121</v>
      </c>
      <c r="B134" s="8" t="s">
        <v>21</v>
      </c>
      <c r="C134" s="38">
        <f>SUM(D134:I134)</f>
        <v>567524.6</v>
      </c>
      <c r="D134" s="9">
        <v>73988.2</v>
      </c>
      <c r="E134" s="9">
        <v>108396.4</v>
      </c>
      <c r="F134" s="9">
        <v>112617.8</v>
      </c>
      <c r="G134" s="9">
        <v>117687.4</v>
      </c>
      <c r="H134" s="9">
        <v>75899.399999999994</v>
      </c>
      <c r="I134" s="9">
        <v>78935.399999999994</v>
      </c>
      <c r="J134" s="10" t="s">
        <v>18</v>
      </c>
    </row>
    <row r="135" spans="1:10" ht="20.25" customHeight="1" thickBot="1" x14ac:dyDescent="0.3">
      <c r="A135" s="17">
        <v>122</v>
      </c>
      <c r="B135" s="22" t="s">
        <v>36</v>
      </c>
      <c r="C135" s="36">
        <f>SUM(D135:I135)</f>
        <v>12.5</v>
      </c>
      <c r="D135" s="15">
        <f>D140</f>
        <v>12.5</v>
      </c>
      <c r="E135" s="15">
        <v>0</v>
      </c>
      <c r="F135" s="15">
        <v>0</v>
      </c>
      <c r="G135" s="15">
        <f t="shared" ref="G135:I135" si="80">G140</f>
        <v>0</v>
      </c>
      <c r="H135" s="15">
        <f t="shared" si="80"/>
        <v>0</v>
      </c>
      <c r="I135" s="15">
        <f t="shared" si="80"/>
        <v>0</v>
      </c>
      <c r="J135" s="12" t="s">
        <v>23</v>
      </c>
    </row>
    <row r="136" spans="1:10" ht="80.25" customHeight="1" thickBot="1" x14ac:dyDescent="0.3">
      <c r="A136" s="7">
        <v>123</v>
      </c>
      <c r="B136" s="18" t="s">
        <v>66</v>
      </c>
      <c r="C136" s="37">
        <f>SUM(D136:I136)</f>
        <v>62.5</v>
      </c>
      <c r="D136" s="19">
        <f>SUM(D137:D140)</f>
        <v>62.5</v>
      </c>
      <c r="E136" s="19">
        <v>0</v>
      </c>
      <c r="F136" s="19">
        <v>0</v>
      </c>
      <c r="G136" s="19">
        <f t="shared" ref="G136:I136" si="81">SUM(G137:G140)</f>
        <v>0</v>
      </c>
      <c r="H136" s="19">
        <f t="shared" si="81"/>
        <v>0</v>
      </c>
      <c r="I136" s="19">
        <f t="shared" si="81"/>
        <v>0</v>
      </c>
      <c r="J136" s="20">
        <v>24</v>
      </c>
    </row>
    <row r="137" spans="1:10" ht="18" customHeight="1" thickBot="1" x14ac:dyDescent="0.3">
      <c r="A137" s="17">
        <v>124</v>
      </c>
      <c r="B137" s="8" t="s">
        <v>19</v>
      </c>
      <c r="C137" s="38">
        <f t="shared" ref="C137:I138" si="82">C142</f>
        <v>50</v>
      </c>
      <c r="D137" s="9">
        <f t="shared" si="82"/>
        <v>50</v>
      </c>
      <c r="E137" s="9">
        <f t="shared" si="82"/>
        <v>0</v>
      </c>
      <c r="F137" s="9">
        <f t="shared" si="82"/>
        <v>0</v>
      </c>
      <c r="G137" s="9">
        <f t="shared" si="82"/>
        <v>0</v>
      </c>
      <c r="H137" s="9">
        <f t="shared" si="82"/>
        <v>0</v>
      </c>
      <c r="I137" s="9">
        <f t="shared" si="82"/>
        <v>0</v>
      </c>
      <c r="J137" s="10" t="s">
        <v>23</v>
      </c>
    </row>
    <row r="138" spans="1:10" ht="15.75" customHeight="1" thickBot="1" x14ac:dyDescent="0.3">
      <c r="A138" s="7">
        <v>125</v>
      </c>
      <c r="B138" s="8" t="s">
        <v>20</v>
      </c>
      <c r="C138" s="38">
        <f t="shared" si="82"/>
        <v>0</v>
      </c>
      <c r="D138" s="9">
        <f t="shared" si="82"/>
        <v>0</v>
      </c>
      <c r="E138" s="9">
        <f t="shared" si="82"/>
        <v>0</v>
      </c>
      <c r="F138" s="9">
        <f t="shared" si="82"/>
        <v>0</v>
      </c>
      <c r="G138" s="9">
        <f t="shared" si="82"/>
        <v>0</v>
      </c>
      <c r="H138" s="9">
        <f t="shared" si="82"/>
        <v>0</v>
      </c>
      <c r="I138" s="9">
        <f t="shared" si="82"/>
        <v>0</v>
      </c>
      <c r="J138" s="10" t="s">
        <v>23</v>
      </c>
    </row>
    <row r="139" spans="1:10" ht="15.75" customHeight="1" thickBot="1" x14ac:dyDescent="0.3">
      <c r="A139" s="17">
        <v>126</v>
      </c>
      <c r="B139" s="8" t="s">
        <v>21</v>
      </c>
      <c r="C139" s="38">
        <f>C144</f>
        <v>0</v>
      </c>
      <c r="D139" s="9">
        <f t="shared" ref="D139:I139" si="83">D144</f>
        <v>0</v>
      </c>
      <c r="E139" s="9">
        <f t="shared" si="83"/>
        <v>0</v>
      </c>
      <c r="F139" s="9">
        <f t="shared" si="83"/>
        <v>0</v>
      </c>
      <c r="G139" s="9">
        <f t="shared" si="83"/>
        <v>0</v>
      </c>
      <c r="H139" s="9">
        <f t="shared" si="83"/>
        <v>0</v>
      </c>
      <c r="I139" s="9">
        <f t="shared" si="83"/>
        <v>0</v>
      </c>
      <c r="J139" s="10" t="s">
        <v>23</v>
      </c>
    </row>
    <row r="140" spans="1:10" ht="21" customHeight="1" thickBot="1" x14ac:dyDescent="0.3">
      <c r="A140" s="7">
        <v>127</v>
      </c>
      <c r="B140" s="18" t="s">
        <v>36</v>
      </c>
      <c r="C140" s="37">
        <f>C145</f>
        <v>12.5</v>
      </c>
      <c r="D140" s="19">
        <f>D145</f>
        <v>12.5</v>
      </c>
      <c r="E140" s="19">
        <v>0</v>
      </c>
      <c r="F140" s="19">
        <v>0</v>
      </c>
      <c r="G140" s="19">
        <f t="shared" ref="G140:I140" si="84">G145</f>
        <v>0</v>
      </c>
      <c r="H140" s="19">
        <f t="shared" si="84"/>
        <v>0</v>
      </c>
      <c r="I140" s="19">
        <f t="shared" si="84"/>
        <v>0</v>
      </c>
      <c r="J140" s="20" t="s">
        <v>23</v>
      </c>
    </row>
    <row r="141" spans="1:10" ht="66" customHeight="1" thickBot="1" x14ac:dyDescent="0.3">
      <c r="A141" s="17">
        <v>128</v>
      </c>
      <c r="B141" s="8" t="s">
        <v>67</v>
      </c>
      <c r="C141" s="38">
        <f>SUM(D141:I141)</f>
        <v>62.5</v>
      </c>
      <c r="D141" s="9">
        <f>SUM(D142:D145)</f>
        <v>62.5</v>
      </c>
      <c r="E141" s="9">
        <v>0</v>
      </c>
      <c r="F141" s="9">
        <v>0</v>
      </c>
      <c r="G141" s="9">
        <f t="shared" ref="G141:I141" si="85">SUM(G142:G145)</f>
        <v>0</v>
      </c>
      <c r="H141" s="9">
        <f t="shared" si="85"/>
        <v>0</v>
      </c>
      <c r="I141" s="9">
        <f t="shared" si="85"/>
        <v>0</v>
      </c>
      <c r="J141" s="10">
        <v>33</v>
      </c>
    </row>
    <row r="142" spans="1:10" ht="20.25" customHeight="1" thickBot="1" x14ac:dyDescent="0.3">
      <c r="A142" s="7">
        <v>129</v>
      </c>
      <c r="B142" s="8" t="s">
        <v>19</v>
      </c>
      <c r="C142" s="36">
        <f t="shared" ref="C142:C144" si="86">SUM(D142:I142)</f>
        <v>50</v>
      </c>
      <c r="D142" s="9">
        <v>50</v>
      </c>
      <c r="E142" s="9">
        <v>0</v>
      </c>
      <c r="F142" s="9">
        <v>0</v>
      </c>
      <c r="G142" s="9">
        <v>0</v>
      </c>
      <c r="H142" s="9">
        <v>0</v>
      </c>
      <c r="I142" s="9">
        <v>0</v>
      </c>
      <c r="J142" s="10" t="s">
        <v>23</v>
      </c>
    </row>
    <row r="143" spans="1:10" ht="20.25" customHeight="1" thickBot="1" x14ac:dyDescent="0.3">
      <c r="A143" s="17">
        <v>130</v>
      </c>
      <c r="B143" s="8" t="s">
        <v>20</v>
      </c>
      <c r="C143" s="36">
        <f t="shared" si="86"/>
        <v>0</v>
      </c>
      <c r="D143" s="9">
        <v>0</v>
      </c>
      <c r="E143" s="9">
        <v>0</v>
      </c>
      <c r="F143" s="9">
        <v>0</v>
      </c>
      <c r="G143" s="9">
        <v>0</v>
      </c>
      <c r="H143" s="9">
        <v>0</v>
      </c>
      <c r="I143" s="9">
        <v>0</v>
      </c>
      <c r="J143" s="10" t="s">
        <v>23</v>
      </c>
    </row>
    <row r="144" spans="1:10" ht="15.75" customHeight="1" thickBot="1" x14ac:dyDescent="0.3">
      <c r="A144" s="7">
        <v>131</v>
      </c>
      <c r="B144" s="8" t="s">
        <v>21</v>
      </c>
      <c r="C144" s="36">
        <f t="shared" si="86"/>
        <v>0</v>
      </c>
      <c r="D144" s="9">
        <v>0</v>
      </c>
      <c r="E144" s="9">
        <v>0</v>
      </c>
      <c r="F144" s="9">
        <v>0</v>
      </c>
      <c r="G144" s="9">
        <v>0</v>
      </c>
      <c r="H144" s="9">
        <v>0</v>
      </c>
      <c r="I144" s="9">
        <v>0</v>
      </c>
      <c r="J144" s="10" t="s">
        <v>23</v>
      </c>
    </row>
    <row r="145" spans="1:10" ht="16.5" thickBot="1" x14ac:dyDescent="0.3">
      <c r="A145" s="17">
        <v>132</v>
      </c>
      <c r="B145" s="18" t="s">
        <v>36</v>
      </c>
      <c r="C145" s="37">
        <f>SUM(D145:I145)</f>
        <v>12.5</v>
      </c>
      <c r="D145" s="19">
        <v>12.5</v>
      </c>
      <c r="E145" s="19">
        <v>0</v>
      </c>
      <c r="F145" s="19">
        <v>0</v>
      </c>
      <c r="G145" s="19">
        <v>0</v>
      </c>
      <c r="H145" s="19">
        <v>0</v>
      </c>
      <c r="I145" s="19">
        <v>0</v>
      </c>
      <c r="J145" s="20" t="s">
        <v>23</v>
      </c>
    </row>
    <row r="146" spans="1:10" ht="84.75" customHeight="1" thickBot="1" x14ac:dyDescent="0.3">
      <c r="A146" s="7">
        <v>133</v>
      </c>
      <c r="B146" s="23" t="s">
        <v>70</v>
      </c>
      <c r="C146" s="37">
        <f>SUM(D146:I146)</f>
        <v>13121.2</v>
      </c>
      <c r="D146" s="19">
        <f>D147</f>
        <v>2121.1999999999998</v>
      </c>
      <c r="E146" s="19">
        <v>0</v>
      </c>
      <c r="F146" s="19">
        <f t="shared" ref="F146:I146" si="87">F147</f>
        <v>5000</v>
      </c>
      <c r="G146" s="19">
        <v>5000</v>
      </c>
      <c r="H146" s="19">
        <f t="shared" si="87"/>
        <v>500</v>
      </c>
      <c r="I146" s="19">
        <f t="shared" si="87"/>
        <v>500</v>
      </c>
      <c r="J146" s="20" t="s">
        <v>68</v>
      </c>
    </row>
    <row r="147" spans="1:10" ht="16.5" thickBot="1" x14ac:dyDescent="0.3">
      <c r="A147" s="17">
        <v>134</v>
      </c>
      <c r="B147" s="8" t="s">
        <v>65</v>
      </c>
      <c r="C147" s="38">
        <f>SUM(D147:I147)</f>
        <v>13121.2</v>
      </c>
      <c r="D147" s="9">
        <v>2121.1999999999998</v>
      </c>
      <c r="E147" s="9">
        <v>0</v>
      </c>
      <c r="F147" s="9">
        <v>5000</v>
      </c>
      <c r="G147" s="9">
        <v>5000</v>
      </c>
      <c r="H147" s="9">
        <v>500</v>
      </c>
      <c r="I147" s="9">
        <v>500</v>
      </c>
      <c r="J147" s="10" t="s">
        <v>18</v>
      </c>
    </row>
    <row r="148" spans="1:10" ht="80.25" customHeight="1" thickBot="1" x14ac:dyDescent="0.3">
      <c r="A148" s="7">
        <v>135</v>
      </c>
      <c r="B148" s="11" t="s">
        <v>75</v>
      </c>
      <c r="C148" s="38">
        <v>1000</v>
      </c>
      <c r="D148" s="9">
        <f>D152</f>
        <v>0</v>
      </c>
      <c r="E148" s="9">
        <f t="shared" ref="E148:F148" si="88">E152</f>
        <v>0</v>
      </c>
      <c r="F148" s="9">
        <f t="shared" si="88"/>
        <v>0</v>
      </c>
      <c r="G148" s="9">
        <v>0</v>
      </c>
      <c r="H148" s="9">
        <v>500</v>
      </c>
      <c r="I148" s="9">
        <v>500</v>
      </c>
      <c r="J148" s="10" t="s">
        <v>69</v>
      </c>
    </row>
    <row r="149" spans="1:10" ht="15" customHeight="1" thickBot="1" x14ac:dyDescent="0.3">
      <c r="A149" s="7">
        <v>136</v>
      </c>
      <c r="B149" s="11" t="s">
        <v>32</v>
      </c>
      <c r="C149" s="38">
        <v>1000</v>
      </c>
      <c r="D149" s="9">
        <v>0</v>
      </c>
      <c r="E149" s="9">
        <v>0</v>
      </c>
      <c r="F149" s="9">
        <v>0</v>
      </c>
      <c r="G149" s="9">
        <v>0</v>
      </c>
      <c r="H149" s="9">
        <v>500</v>
      </c>
      <c r="I149" s="9">
        <v>500</v>
      </c>
      <c r="J149" s="10"/>
    </row>
    <row r="150" spans="1:10" ht="80.25" customHeight="1" thickBot="1" x14ac:dyDescent="0.3">
      <c r="A150" s="7">
        <v>137</v>
      </c>
      <c r="B150" s="8" t="s">
        <v>76</v>
      </c>
      <c r="C150" s="38">
        <v>400</v>
      </c>
      <c r="D150" s="9">
        <v>0</v>
      </c>
      <c r="E150" s="9">
        <v>400</v>
      </c>
      <c r="F150" s="9">
        <v>0</v>
      </c>
      <c r="G150" s="9">
        <v>0</v>
      </c>
      <c r="H150" s="9">
        <v>0</v>
      </c>
      <c r="I150" s="9">
        <v>0</v>
      </c>
      <c r="J150" s="10">
        <v>41</v>
      </c>
    </row>
    <row r="151" spans="1:10" ht="15.75" customHeight="1" thickBot="1" x14ac:dyDescent="0.3">
      <c r="A151" s="7">
        <v>138</v>
      </c>
      <c r="B151" s="8" t="s">
        <v>20</v>
      </c>
      <c r="C151" s="9">
        <v>400</v>
      </c>
      <c r="D151" s="9">
        <v>0</v>
      </c>
      <c r="E151" s="9">
        <v>400</v>
      </c>
      <c r="F151" s="9">
        <v>0</v>
      </c>
      <c r="G151" s="9">
        <v>0</v>
      </c>
      <c r="H151" s="9">
        <v>0</v>
      </c>
      <c r="I151" s="9">
        <v>0</v>
      </c>
      <c r="J151" s="10">
        <v>41</v>
      </c>
    </row>
    <row r="152" spans="1:10" ht="16.5" thickBot="1" x14ac:dyDescent="0.3">
      <c r="A152" s="17">
        <v>139</v>
      </c>
      <c r="B152" s="8" t="s">
        <v>32</v>
      </c>
      <c r="C152" s="9">
        <f>SUM(D152:I152)</f>
        <v>0</v>
      </c>
      <c r="D152" s="9">
        <v>0</v>
      </c>
      <c r="E152" s="9">
        <v>0</v>
      </c>
      <c r="F152" s="9">
        <v>0</v>
      </c>
      <c r="G152" s="9">
        <v>0</v>
      </c>
      <c r="H152" s="9">
        <v>0</v>
      </c>
      <c r="I152" s="9">
        <v>0</v>
      </c>
      <c r="J152" s="10" t="s">
        <v>18</v>
      </c>
    </row>
    <row r="156" spans="1:10" ht="15.75" x14ac:dyDescent="0.25">
      <c r="B156" s="33"/>
      <c r="C156" s="33"/>
      <c r="D156" s="33"/>
      <c r="E156" s="33"/>
      <c r="F156" s="33"/>
      <c r="G156" s="33"/>
    </row>
    <row r="157" spans="1:10" ht="15.75" x14ac:dyDescent="0.25">
      <c r="B157" s="33"/>
      <c r="C157" s="33"/>
      <c r="D157" s="33"/>
      <c r="E157" s="33"/>
      <c r="F157" s="33"/>
      <c r="G157" s="33"/>
    </row>
  </sheetData>
  <mergeCells count="11">
    <mergeCell ref="B117:J117"/>
    <mergeCell ref="B107:J107"/>
    <mergeCell ref="B96:J96"/>
    <mergeCell ref="B91:J91"/>
    <mergeCell ref="B46:J46"/>
    <mergeCell ref="B35:J35"/>
    <mergeCell ref="B30:J30"/>
    <mergeCell ref="A11:A12"/>
    <mergeCell ref="B11:B12"/>
    <mergeCell ref="C11:I11"/>
    <mergeCell ref="J11:J12"/>
  </mergeCells>
  <pageMargins left="0.25" right="0.25" top="0.75" bottom="0.75" header="0.3" footer="0.3"/>
  <pageSetup paperSize="9" scale="89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2025-03-18T11:06:34Z</dcterms:modified>
</cp:coreProperties>
</file>